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2BB" lockStructure="1"/>
  <bookViews>
    <workbookView xWindow="480" yWindow="210" windowWidth="19440" windowHeight="12120"/>
  </bookViews>
  <sheets>
    <sheet name="Invoice instruction form" sheetId="1" r:id="rId1"/>
    <sheet name="Lists" sheetId="2" r:id="rId2"/>
  </sheets>
  <definedNames>
    <definedName name="_xlnm._FilterDatabase" localSheetId="1" hidden="1">Lists!$A$1:$R$14</definedName>
    <definedName name="_xlnm.Print_Area" localSheetId="0">'Invoice instruction form'!$A$7:$F$8</definedName>
  </definedNames>
  <calcPr calcId="145621"/>
</workbook>
</file>

<file path=xl/calcChain.xml><?xml version="1.0" encoding="utf-8"?>
<calcChain xmlns="http://schemas.openxmlformats.org/spreadsheetml/2006/main">
  <c r="C5" i="1" l="1"/>
  <c r="C6" i="1"/>
  <c r="B11" i="1" s="1"/>
  <c r="B83" i="1"/>
  <c r="D83" i="1"/>
  <c r="D84" i="1"/>
  <c r="B63" i="1" l="1"/>
  <c r="B76" i="1"/>
  <c r="B49" i="1"/>
  <c r="B70" i="1"/>
  <c r="B57" i="1"/>
  <c r="B13" i="1"/>
  <c r="B73" i="1"/>
  <c r="B67" i="1"/>
  <c r="B60" i="1"/>
  <c r="B54" i="1"/>
  <c r="B14" i="1"/>
</calcChain>
</file>

<file path=xl/sharedStrings.xml><?xml version="1.0" encoding="utf-8"?>
<sst xmlns="http://schemas.openxmlformats.org/spreadsheetml/2006/main" count="656" uniqueCount="296">
  <si>
    <t>Postal code</t>
  </si>
  <si>
    <t>City</t>
  </si>
  <si>
    <t>Country</t>
  </si>
  <si>
    <t>TomTom International B.V.</t>
  </si>
  <si>
    <t>FSSC - Accounts Payable</t>
  </si>
  <si>
    <t>Region</t>
  </si>
  <si>
    <t>Name</t>
  </si>
  <si>
    <t>Tax number</t>
  </si>
  <si>
    <t>House No.</t>
  </si>
  <si>
    <t>Supplement</t>
  </si>
  <si>
    <t>Postl Code</t>
  </si>
  <si>
    <t>Postl code</t>
  </si>
  <si>
    <t>Cty</t>
  </si>
  <si>
    <t>c/o</t>
  </si>
  <si>
    <t>PO Box</t>
  </si>
  <si>
    <t>PO Box cty</t>
  </si>
  <si>
    <t>PO ctry</t>
  </si>
  <si>
    <t>EMEA</t>
  </si>
  <si>
    <t>Oosterdoksstraat</t>
  </si>
  <si>
    <t>1011 DK</t>
  </si>
  <si>
    <t>Amsterdam</t>
  </si>
  <si>
    <t>1001 MH</t>
  </si>
  <si>
    <t>NL</t>
  </si>
  <si>
    <t>Netherlands</t>
  </si>
  <si>
    <t>US</t>
  </si>
  <si>
    <t>15 Finchley Road</t>
  </si>
  <si>
    <t>M9A 2X4</t>
  </si>
  <si>
    <t>Toronto</t>
  </si>
  <si>
    <t>CA</t>
  </si>
  <si>
    <t>Canada</t>
  </si>
  <si>
    <t>DE</t>
  </si>
  <si>
    <t>Germany</t>
  </si>
  <si>
    <t>ESW0033140E</t>
  </si>
  <si>
    <t>Avenida de la Vega</t>
  </si>
  <si>
    <t>Alcobendas</t>
  </si>
  <si>
    <t>ES</t>
  </si>
  <si>
    <t>Spain</t>
  </si>
  <si>
    <t>FI21237824</t>
  </si>
  <si>
    <t>Luna house, Mannerheimintie</t>
  </si>
  <si>
    <t>12B 5th fl</t>
  </si>
  <si>
    <t>Helsinki</t>
  </si>
  <si>
    <t>FI</t>
  </si>
  <si>
    <t>Finland</t>
  </si>
  <si>
    <t>FR87488376013</t>
  </si>
  <si>
    <t>avenue Aristide Briand</t>
  </si>
  <si>
    <t>109/111</t>
  </si>
  <si>
    <t>Montrouge</t>
  </si>
  <si>
    <t>FR</t>
  </si>
  <si>
    <t>France</t>
  </si>
  <si>
    <t>GB726155244</t>
  </si>
  <si>
    <t>Euston Road</t>
  </si>
  <si>
    <t>NW1 2AE</t>
  </si>
  <si>
    <t>London</t>
  </si>
  <si>
    <t>GB</t>
  </si>
  <si>
    <t>United Kingdom</t>
  </si>
  <si>
    <t>GB872705215</t>
  </si>
  <si>
    <t>IT05088040968</t>
  </si>
  <si>
    <t>Via Messina</t>
  </si>
  <si>
    <t>Torre C</t>
  </si>
  <si>
    <t>Milano</t>
  </si>
  <si>
    <t>IT</t>
  </si>
  <si>
    <t>Italy</t>
  </si>
  <si>
    <t>TomTom N.V.</t>
  </si>
  <si>
    <t>NL 8142.86.318.B.01</t>
  </si>
  <si>
    <t>Rembrandtplein</t>
  </si>
  <si>
    <t>1017 CT</t>
  </si>
  <si>
    <t>NL 8007.65.679.B.01</t>
  </si>
  <si>
    <t>TomTom Global Assets BV</t>
  </si>
  <si>
    <t>NL 8007.09.263.B.01</t>
  </si>
  <si>
    <t>NL 8150.46.492.B.01</t>
  </si>
  <si>
    <t>PT980345235</t>
  </si>
  <si>
    <t>Rua Prof. Reinaldo dos Santos</t>
  </si>
  <si>
    <t>15 10</t>
  </si>
  <si>
    <t>1500-000</t>
  </si>
  <si>
    <t>501 Lisbon</t>
  </si>
  <si>
    <t>PT</t>
  </si>
  <si>
    <t>Portugal</t>
  </si>
  <si>
    <t>SE516404001501</t>
  </si>
  <si>
    <t>Gustavslundsvägen</t>
  </si>
  <si>
    <t>plan 5</t>
  </si>
  <si>
    <t>167 51</t>
  </si>
  <si>
    <t>Bromma</t>
  </si>
  <si>
    <t>SE</t>
  </si>
  <si>
    <t>Sweden</t>
  </si>
  <si>
    <t>APAC</t>
  </si>
  <si>
    <t>TomTom Asia, Inc.</t>
  </si>
  <si>
    <t>32F, No.66, Sec. 1, Zhong Xiao West. Rd</t>
  </si>
  <si>
    <t>Taipei</t>
  </si>
  <si>
    <t>TW</t>
  </si>
  <si>
    <t>Taiwan, province of china</t>
  </si>
  <si>
    <t>TomTom Inc.</t>
  </si>
  <si>
    <t>150 Baker Avenue Extension</t>
  </si>
  <si>
    <t>Concord</t>
  </si>
  <si>
    <t>United States</t>
  </si>
  <si>
    <t xml:space="preserve">NO 992 285 621 MVA </t>
  </si>
  <si>
    <t>Nydalsweien</t>
  </si>
  <si>
    <t>Oslo</t>
  </si>
  <si>
    <t>NO</t>
  </si>
  <si>
    <t>Norway</t>
  </si>
  <si>
    <t>098-256-903</t>
  </si>
  <si>
    <t>Shortland street</t>
  </si>
  <si>
    <t>Auckland</t>
  </si>
  <si>
    <t>NZ</t>
  </si>
  <si>
    <t>New Zealand</t>
  </si>
  <si>
    <t>arbaros Mahallesi Halk Caddesi</t>
  </si>
  <si>
    <t>Istanbul</t>
  </si>
  <si>
    <t>TR</t>
  </si>
  <si>
    <t>Turkey</t>
  </si>
  <si>
    <t>Palazzo Towers West, Montecasino</t>
  </si>
  <si>
    <t>Johannesburg</t>
  </si>
  <si>
    <t>ZA</t>
  </si>
  <si>
    <t>South Africa</t>
  </si>
  <si>
    <t>EEMEA</t>
  </si>
  <si>
    <t>CZ28395255</t>
  </si>
  <si>
    <t>Praque EmpiriaNa Strzi 65/1702</t>
  </si>
  <si>
    <t>Prague</t>
  </si>
  <si>
    <t>CZ</t>
  </si>
  <si>
    <t>Czech Republic</t>
  </si>
  <si>
    <t>HU22555766</t>
  </si>
  <si>
    <t>Dayka G. u. 3</t>
  </si>
  <si>
    <t>Budapest</t>
  </si>
  <si>
    <t>HU</t>
  </si>
  <si>
    <t>Hungary</t>
  </si>
  <si>
    <t>IE9502550N</t>
  </si>
  <si>
    <t>Merrion Square</t>
  </si>
  <si>
    <t>Dublin</t>
  </si>
  <si>
    <t>IE</t>
  </si>
  <si>
    <t>Ireland</t>
  </si>
  <si>
    <t>TomTom Treasury Luxembourg II S.à.r.l</t>
  </si>
  <si>
    <t>TomTom Treasury I BV</t>
  </si>
  <si>
    <t>Fratino BV</t>
  </si>
  <si>
    <t>TomTom Places BV</t>
  </si>
  <si>
    <t>NL 8003.85.962.B.01</t>
  </si>
  <si>
    <t>Wijersstraat</t>
  </si>
  <si>
    <t>3811 MZ</t>
  </si>
  <si>
    <t>Amersfoort</t>
  </si>
  <si>
    <t>TomTom Places Development BV</t>
  </si>
  <si>
    <t>NL 8175.88.127.B.01</t>
  </si>
  <si>
    <t>TomTom NV PPA</t>
  </si>
  <si>
    <t>TomTom Navigation Malaysia</t>
  </si>
  <si>
    <t>A-37-11, Level 37, Menara UOA Bangsar 5</t>
  </si>
  <si>
    <t>Jalan Bangsar Utama1,  Kuala Lumpur</t>
  </si>
  <si>
    <t>MY</t>
  </si>
  <si>
    <t>Malaysia</t>
  </si>
  <si>
    <t>TomTom Navigation Technology</t>
  </si>
  <si>
    <t>B1811-1815, City Center</t>
  </si>
  <si>
    <t>Shanghai</t>
  </si>
  <si>
    <t>CN</t>
  </si>
  <si>
    <t>China</t>
  </si>
  <si>
    <t>TomTom Asia-Pacific Pte Ltd</t>
  </si>
  <si>
    <t>#18-05 United Square</t>
  </si>
  <si>
    <t>Singapore</t>
  </si>
  <si>
    <t>SG</t>
  </si>
  <si>
    <t>72 Anson Road</t>
  </si>
  <si>
    <t>Tele Atlas Indonesia</t>
  </si>
  <si>
    <t>Jalan Jenderal Sudirman Kav. 60</t>
  </si>
  <si>
    <t>Jakarta</t>
  </si>
  <si>
    <t>ID</t>
  </si>
  <si>
    <t>Indonesia</t>
  </si>
  <si>
    <t>TomTom India Private Ltd.</t>
  </si>
  <si>
    <t>7th Floor - Binarius, Deepak Complex</t>
  </si>
  <si>
    <t>Shastri Nagar, Yerwada, Pune</t>
  </si>
  <si>
    <t>IN</t>
  </si>
  <si>
    <t>India</t>
  </si>
  <si>
    <t>Tokyo</t>
  </si>
  <si>
    <t>JP</t>
  </si>
  <si>
    <t>Japan</t>
  </si>
  <si>
    <t>TomTom Navigation (Thailand) Co., Ltd</t>
  </si>
  <si>
    <t>Phayathai Road, Kwaeng Thung-Phayathai</t>
  </si>
  <si>
    <t>Khet Rajthavee, Bangkok</t>
  </si>
  <si>
    <t>TH</t>
  </si>
  <si>
    <t>Thailand</t>
  </si>
  <si>
    <t>TomTom Navigation Taiwan Co., Ltd.</t>
  </si>
  <si>
    <t>32F, No. 66, Sec.1 Zhongxiao W. Road</t>
  </si>
  <si>
    <t>Taipei City</t>
  </si>
  <si>
    <t>TomTom Germany GmbH &amp; Co. KG</t>
  </si>
  <si>
    <t>DE811953885</t>
  </si>
  <si>
    <t>Am Neuen Horizont</t>
  </si>
  <si>
    <t>Harsum</t>
  </si>
  <si>
    <t>TomTom Polska Sp. z o.o.</t>
  </si>
  <si>
    <t>PL5262366006</t>
  </si>
  <si>
    <t>ul. Marynarska 15</t>
  </si>
  <si>
    <t>02-674</t>
  </si>
  <si>
    <t>Warszawa</t>
  </si>
  <si>
    <t>PL</t>
  </si>
  <si>
    <t>Poland</t>
  </si>
  <si>
    <t>TomTom Brasil Comércio e Marketing</t>
  </si>
  <si>
    <t>Avenida Bernardino de Campos</t>
  </si>
  <si>
    <t>04004-040</t>
  </si>
  <si>
    <t>São Paulo</t>
  </si>
  <si>
    <t>BR</t>
  </si>
  <si>
    <t>Brazil</t>
  </si>
  <si>
    <t>TomTom Belgium N.V.</t>
  </si>
  <si>
    <t>BE0436193459</t>
  </si>
  <si>
    <t>Gaston Crommenlaan</t>
  </si>
  <si>
    <t>Bus 0501</t>
  </si>
  <si>
    <t>Gent</t>
  </si>
  <si>
    <t>BE</t>
  </si>
  <si>
    <t>Belgium</t>
  </si>
  <si>
    <t>TomTom Global Content B.V.</t>
  </si>
  <si>
    <t>NL 8040.70.386.B.01</t>
  </si>
  <si>
    <t>Luchthavenweg</t>
  </si>
  <si>
    <t>5657 EB</t>
  </si>
  <si>
    <t>Eindhoven</t>
  </si>
  <si>
    <t>Tele Atlas Canada Inc</t>
  </si>
  <si>
    <t>11 Lafayette Street</t>
  </si>
  <si>
    <t>03766-1445</t>
  </si>
  <si>
    <t>Lebanon</t>
  </si>
  <si>
    <t>Tele Atlas Mexico</t>
  </si>
  <si>
    <t>Monte Pelvoux #111</t>
  </si>
  <si>
    <t>Mexico City</t>
  </si>
  <si>
    <t>MX</t>
  </si>
  <si>
    <t>Mexico</t>
  </si>
  <si>
    <t>TomTom North America, Inc.</t>
  </si>
  <si>
    <t>TomTom Sales BV, Japan Branch</t>
  </si>
  <si>
    <t>4-7-35 Kita Shinagawa, Shinagawa-ku</t>
  </si>
  <si>
    <t>140-0001</t>
  </si>
  <si>
    <t>Street 2</t>
  </si>
  <si>
    <t>Edificio Veganova</t>
  </si>
  <si>
    <t>Palladium Alisveris Merkezi ve Residence</t>
  </si>
  <si>
    <t>William Nicol Drive, Fourways</t>
  </si>
  <si>
    <t>(ROOM 527/528)</t>
  </si>
  <si>
    <t xml:space="preserve"> Rubin Business Center</t>
  </si>
  <si>
    <t>101 Thomson Road</t>
  </si>
  <si>
    <t>Menara Sudirman 12th Floor</t>
  </si>
  <si>
    <t>National Games Road, Opp. Golf Course</t>
  </si>
  <si>
    <t>128/323-329 Payatai Plaza Building</t>
  </si>
  <si>
    <t>Gotenyama Trust Tower 16F</t>
  </si>
  <si>
    <t>Street 1</t>
  </si>
  <si>
    <t>TomTom Sales BV, branch Norway</t>
  </si>
  <si>
    <t>TomTom Sales BV, branch New Zealand</t>
  </si>
  <si>
    <t>TomTom Sales BV, branch Turkey</t>
  </si>
  <si>
    <t>TomTom Sales BV, branch Ireland</t>
  </si>
  <si>
    <t>TomTom Sales BV, branch Czech Republic</t>
  </si>
  <si>
    <t>TomTom Sales BV, branch Hungary</t>
  </si>
  <si>
    <t>TomTom Software Ltd</t>
  </si>
  <si>
    <t>TomTom Sales BV, branch South Africa</t>
  </si>
  <si>
    <t>Attn</t>
  </si>
  <si>
    <t>P.O. Box 15310</t>
  </si>
  <si>
    <t>TO BE FILLED IN BY YOU</t>
  </si>
  <si>
    <t>TomTom Sales BV, branch Spain</t>
  </si>
  <si>
    <t>TomTom Sales BV, branch Finland</t>
  </si>
  <si>
    <t>TomTom Sales BV, branch UK</t>
  </si>
  <si>
    <t>TomTom Sales BV, branch Italy</t>
  </si>
  <si>
    <t>TomTom Sales BV, branch Netherlands</t>
  </si>
  <si>
    <t>TomTom Sales BV, branch Portugal</t>
  </si>
  <si>
    <t>TomTom Sales BV, branch Sweden</t>
  </si>
  <si>
    <t>TomTom Inc Canadian branch</t>
  </si>
  <si>
    <t>TomTom Sales BV, branch France</t>
  </si>
  <si>
    <t>Best friends</t>
  </si>
  <si>
    <t>Really Good Friends</t>
  </si>
  <si>
    <t>Good Friends</t>
  </si>
  <si>
    <t>Friends with Benefits</t>
  </si>
  <si>
    <t>Online Friends</t>
  </si>
  <si>
    <t>Acquaintances</t>
  </si>
  <si>
    <t>Full name of friend</t>
  </si>
  <si>
    <t>E-mail address of friend</t>
  </si>
  <si>
    <t>Type of Friendship</t>
  </si>
  <si>
    <t>Really good friends</t>
  </si>
  <si>
    <t>Good friends</t>
  </si>
  <si>
    <t>Friends with benefits</t>
  </si>
  <si>
    <t>Online friends</t>
  </si>
  <si>
    <t>1. Signatory hereby agrees to terms commencing on the date of this agreement.</t>
  </si>
  <si>
    <t>2. During the friendship Signatory will:</t>
  </si>
  <si>
    <t>3. Signatory agrees that during the term of the friendship and for a period of one year after termination of such friendship, he/she will not act as a friend, confidant, comrade, playmate, colleague or cohort to any other Greek Australian boys with curly black hair.</t>
  </si>
  <si>
    <t>4. Signatory understands that he/she will acquire confidential information about Stratos during the course the friendship and hereby agrees not to divulge such confidential information to any other party, or to use such information for his/her own profit except in performance of activities beneficial to the friendship.</t>
  </si>
  <si>
    <t>5. This agreement is a friendship-at-will agreement. The friendship may, at any time, with or without cause, be dissolved with a two month written notice of intent by either party with compensation going to the person not initiating cancellation of the contract in the form of dance lessons to learn the entire final dance sequence from the movie “Dirty Dancing”.</t>
  </si>
  <si>
    <t>6. Following termination of friendship, all obligations under this agreement shall end except for the provisions of items 2 and 4 which will continue for the remainder of Signatory’s and Stratos’ lives.</t>
  </si>
  <si>
    <t>7. During vacations and other extended absences both parties will continue to adhere to the terms of this contract unless the terms cannot be filled due only to illness, injury or a hula hoop festival in which one of the participants is learning to hula hoop and juggle at the same time.</t>
  </si>
  <si>
    <t>8. Change of name will not constitute a loophole to this binding agreement unless official name is changed to Princess Consuela Banana Hammock or Prince Carlitos Budgie Smuggler.</t>
  </si>
  <si>
    <t>9. Until written notice of other address(es) are exchanged between the parties, all notices required to maintain the friendship shall be deemed delivered by the sending of registered mail to each other’s e-mail address(es) or by the use of such social networking sights as Facebook, Twitter etc.</t>
  </si>
  <si>
    <t xml:space="preserve">This agreement is made and takes effect on date of final signature </t>
  </si>
  <si>
    <t>between Efstratios Halacas and</t>
  </si>
  <si>
    <t>hereafter to be exclusively called</t>
  </si>
  <si>
    <t>A. On such occasion as Stratos decides to take a solo flight around the world but gets lost somewhere in the Congo signatory will drop everything, get a pilot’s license and come looking for Stratos until he is found or until such time has passed that he has been obviously adopted by a tribe of monkeys or pigmys and has assimilated into a new way of life.</t>
  </si>
  <si>
    <t>B. When Stratos goes out dancing and is confronted with other great dancers he may decide to show off and perform the amazing dance move “The Electric Bugaloo”. If in some such circumstance Stratos slips and loses one of his size 9 slip on shoes while trying to perform the double spin with a half Nelson twist portion of the move signatory will at any time of day or night rush out and bring Stratos his spare pair of slip on size 9 shoes so he can finish the Electric Bugaloo and be crowned king of the dance floor.</t>
  </si>
  <si>
    <t>C. If one of the many zoo’s Stratos has written too finally allows him to fulfill his lifelong dream of riding a giraffe signatory will be available at that time to join Stratos and take photos of this magnificent event of Stratos in a cowboy hat riding his giraffe.</t>
  </si>
  <si>
    <t>Efstratios Halacas</t>
  </si>
  <si>
    <t>Select type</t>
  </si>
  <si>
    <t>1.</t>
  </si>
  <si>
    <t>2.</t>
  </si>
  <si>
    <t xml:space="preserve">A.  </t>
  </si>
  <si>
    <t xml:space="preserve">B.  </t>
  </si>
  <si>
    <t xml:space="preserve">C.  </t>
  </si>
  <si>
    <t xml:space="preserve">3.  </t>
  </si>
  <si>
    <t>4.</t>
  </si>
  <si>
    <t>5.</t>
  </si>
  <si>
    <t>6.</t>
  </si>
  <si>
    <t>7.</t>
  </si>
  <si>
    <t>8.</t>
  </si>
  <si>
    <t>9.</t>
  </si>
  <si>
    <t>In witness to the agreement of these terms, the friendship representatives must affix their signatures below.</t>
  </si>
  <si>
    <r>
      <rPr>
        <b/>
        <sz val="8"/>
        <color rgb="FF000000"/>
        <rFont val="Arial"/>
        <family val="2"/>
      </rPr>
      <t>1.</t>
    </r>
    <r>
      <rPr>
        <sz val="8"/>
        <color rgb="FF000000"/>
        <rFont val="Arial"/>
        <family val="2"/>
      </rPr>
      <t xml:space="preserve"> Signatory hereby agrees to terms commencing on the date of this agreement.</t>
    </r>
  </si>
  <si>
    <r>
      <rPr>
        <b/>
        <sz val="8"/>
        <color rgb="FF000000"/>
        <rFont val="Arial"/>
        <family val="2"/>
      </rPr>
      <t xml:space="preserve">2. </t>
    </r>
    <r>
      <rPr>
        <sz val="8"/>
        <color rgb="FF000000"/>
        <rFont val="Arial"/>
        <family val="2"/>
      </rPr>
      <t>During the friendship Signatory will:</t>
    </r>
  </si>
  <si>
    <t>Shawna K. "The Belgianista" Cross</t>
  </si>
  <si>
    <t>shawna.cross@tomtom.com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</si>
</sst>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9"/>
      <color theme="1"/>
      <name val="Verdana"/>
      <family val="2"/>
    </font>
    <font>
      <sz val="10"/>
      <name val="Arial"/>
    </font>
    <font>
      <sz val="8"/>
      <name val="Arial"/>
      <family val="2"/>
    </font>
    <font>
      <sz val="10"/>
      <name val="Arial"/>
      <family val="2"/>
    </font>
    <font>
      <sz val="9"/>
      <color theme="1"/>
      <name val="Arial"/>
      <family val="2"/>
    </font>
    <font>
      <sz val="8"/>
      <color theme="1"/>
      <name val="Arial"/>
      <family val="2"/>
    </font>
    <font>
      <sz val="8"/>
      <color theme="0"/>
      <name val="Arial"/>
      <family val="2"/>
    </font>
    <font>
      <sz val="11"/>
      <name val="Times New Roman"/>
      <family val="1"/>
    </font>
    <font>
      <u/>
      <sz val="9"/>
      <color theme="10"/>
      <name val="Verdana"/>
      <family val="2"/>
    </font>
    <font>
      <b/>
      <sz val="9"/>
      <color theme="1"/>
      <name val="Arial"/>
      <family val="2"/>
    </font>
    <font>
      <sz val="8"/>
      <color rgb="FF000000"/>
      <name val="Arial"/>
      <family val="2"/>
    </font>
    <font>
      <sz val="9"/>
      <color rgb="FF000000"/>
      <name val="Arial"/>
      <family val="2"/>
    </font>
    <font>
      <sz val="11"/>
      <color rgb="FF000000"/>
      <name val="Arial"/>
      <family val="2"/>
    </font>
    <font>
      <b/>
      <sz val="8"/>
      <color theme="1"/>
      <name val="Arial"/>
      <family val="2"/>
    </font>
    <font>
      <b/>
      <sz val="9"/>
      <color theme="1"/>
      <name val="Verdana"/>
      <family val="2"/>
    </font>
    <font>
      <b/>
      <sz val="8"/>
      <color rgb="FF00000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rgb="FF92D050"/>
      </left>
      <right style="thin">
        <color rgb="FF92D050"/>
      </right>
      <top style="thin">
        <color rgb="FF92D050"/>
      </top>
      <bottom style="thin">
        <color rgb="FF92D050"/>
      </bottom>
      <diagonal/>
    </border>
    <border>
      <left/>
      <right/>
      <top/>
      <bottom style="medium">
        <color rgb="FF92D05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0" fontId="1" fillId="0" borderId="0"/>
    <xf numFmtId="0" fontId="3" fillId="0" borderId="0"/>
    <xf numFmtId="0" fontId="7" fillId="0" borderId="0"/>
    <xf numFmtId="0" fontId="8" fillId="0" borderId="0" applyNumberFormat="0" applyFill="0" applyBorder="0" applyAlignment="0" applyProtection="0"/>
  </cellStyleXfs>
  <cellXfs count="44">
    <xf numFmtId="0" fontId="0" fillId="0" borderId="0" xfId="0"/>
    <xf numFmtId="0" fontId="5" fillId="0" borderId="0" xfId="0" applyFont="1"/>
    <xf numFmtId="0" fontId="5" fillId="0" borderId="0" xfId="0" applyFont="1" applyBorder="1"/>
    <xf numFmtId="0" fontId="5" fillId="0" borderId="0" xfId="1" applyFont="1" applyBorder="1" applyAlignment="1">
      <alignment horizontal="left"/>
    </xf>
    <xf numFmtId="0" fontId="2" fillId="0" borderId="0" xfId="2" applyFont="1" applyBorder="1" applyAlignment="1">
      <alignment horizontal="left"/>
    </xf>
    <xf numFmtId="0" fontId="5" fillId="0" borderId="0" xfId="1" applyFont="1" applyFill="1" applyBorder="1" applyAlignment="1">
      <alignment horizontal="left"/>
    </xf>
    <xf numFmtId="0" fontId="2" fillId="0" borderId="0" xfId="3" applyFont="1" applyFill="1" applyBorder="1" applyAlignment="1">
      <alignment horizontal="left" vertical="center"/>
    </xf>
    <xf numFmtId="0" fontId="4" fillId="2" borderId="1" xfId="0" applyFont="1" applyFill="1" applyBorder="1" applyProtection="1">
      <protection locked="0"/>
    </xf>
    <xf numFmtId="0" fontId="5" fillId="2" borderId="0" xfId="0" applyFont="1" applyFill="1" applyProtection="1"/>
    <xf numFmtId="0" fontId="6" fillId="2" borderId="0" xfId="0" applyFont="1" applyFill="1" applyProtection="1"/>
    <xf numFmtId="0" fontId="2" fillId="2" borderId="0" xfId="0" applyFont="1" applyFill="1" applyProtection="1"/>
    <xf numFmtId="0" fontId="9" fillId="2" borderId="0" xfId="0" applyFont="1" applyFill="1" applyAlignment="1" applyProtection="1">
      <alignment horizontal="left"/>
    </xf>
    <xf numFmtId="0" fontId="4" fillId="2" borderId="0" xfId="0" applyFont="1" applyFill="1" applyProtection="1"/>
    <xf numFmtId="0" fontId="9" fillId="2" borderId="0" xfId="0" applyFont="1" applyFill="1" applyProtection="1"/>
    <xf numFmtId="0" fontId="4" fillId="2" borderId="2" xfId="0" applyFont="1" applyFill="1" applyBorder="1" applyProtection="1"/>
    <xf numFmtId="0" fontId="5" fillId="0" borderId="0" xfId="0" applyFont="1" applyProtection="1"/>
    <xf numFmtId="0" fontId="10" fillId="0" borderId="0" xfId="0" applyFont="1"/>
    <xf numFmtId="0" fontId="10" fillId="0" borderId="0" xfId="0" applyFont="1" applyAlignment="1">
      <alignment vertical="center"/>
    </xf>
    <xf numFmtId="0" fontId="11" fillId="0" borderId="0" xfId="0" applyFont="1"/>
    <xf numFmtId="0" fontId="5" fillId="2" borderId="3" xfId="0" applyFont="1" applyFill="1" applyBorder="1" applyProtection="1"/>
    <xf numFmtId="0" fontId="5" fillId="2" borderId="4" xfId="0" applyFont="1" applyFill="1" applyBorder="1" applyProtection="1"/>
    <xf numFmtId="0" fontId="5" fillId="2" borderId="5" xfId="0" applyFont="1" applyFill="1" applyBorder="1" applyProtection="1"/>
    <xf numFmtId="0" fontId="5" fillId="2" borderId="6" xfId="0" applyFont="1" applyFill="1" applyBorder="1" applyProtection="1"/>
    <xf numFmtId="0" fontId="5" fillId="2" borderId="7" xfId="0" applyFont="1" applyFill="1" applyBorder="1" applyProtection="1"/>
    <xf numFmtId="0" fontId="5" fillId="2" borderId="8" xfId="0" applyFont="1" applyFill="1" applyBorder="1" applyProtection="1"/>
    <xf numFmtId="49" fontId="2" fillId="0" borderId="0" xfId="3" applyNumberFormat="1" applyFont="1" applyFill="1" applyBorder="1" applyAlignment="1">
      <alignment horizontal="left" vertical="center"/>
    </xf>
    <xf numFmtId="49" fontId="5" fillId="0" borderId="0" xfId="0" applyNumberFormat="1" applyFont="1"/>
    <xf numFmtId="0" fontId="8" fillId="2" borderId="1" xfId="4" applyFill="1" applyBorder="1" applyProtection="1">
      <protection locked="0"/>
    </xf>
    <xf numFmtId="0" fontId="5" fillId="2" borderId="3" xfId="0" applyFont="1" applyFill="1" applyBorder="1" applyAlignment="1" applyProtection="1"/>
    <xf numFmtId="0" fontId="0" fillId="0" borderId="4"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5" fillId="2" borderId="0" xfId="0" applyFont="1" applyFill="1" applyAlignment="1" applyProtection="1">
      <alignment wrapText="1"/>
    </xf>
    <xf numFmtId="0" fontId="0" fillId="0" borderId="0" xfId="0" applyAlignment="1">
      <alignment wrapText="1"/>
    </xf>
    <xf numFmtId="0" fontId="13" fillId="2" borderId="0" xfId="0" applyFont="1" applyFill="1" applyAlignment="1" applyProtection="1">
      <alignment horizontal="center"/>
    </xf>
    <xf numFmtId="0" fontId="14" fillId="0" borderId="0" xfId="0" applyFont="1" applyAlignment="1">
      <alignment horizontal="center"/>
    </xf>
    <xf numFmtId="0" fontId="13" fillId="2" borderId="0" xfId="0" applyFont="1" applyFill="1" applyAlignment="1" applyProtection="1">
      <alignment horizontal="center" vertical="center"/>
    </xf>
    <xf numFmtId="0" fontId="14" fillId="0" borderId="0" xfId="0" applyFont="1" applyAlignment="1">
      <alignment horizontal="center" vertical="center"/>
    </xf>
    <xf numFmtId="14" fontId="13" fillId="2" borderId="0" xfId="0" applyNumberFormat="1" applyFont="1" applyFill="1" applyAlignment="1" applyProtection="1">
      <alignment horizontal="center"/>
    </xf>
    <xf numFmtId="0" fontId="12" fillId="0" borderId="0" xfId="0" applyFont="1" applyAlignment="1">
      <alignment horizontal="center" vertical="center"/>
    </xf>
    <xf numFmtId="0" fontId="0" fillId="0" borderId="0" xfId="0" applyAlignment="1">
      <alignment horizontal="center"/>
    </xf>
    <xf numFmtId="0" fontId="0" fillId="0" borderId="0" xfId="0" applyAlignment="1"/>
  </cellXfs>
  <cellStyles count="5">
    <cellStyle name="Hyperlink" xfId="4" builtinId="8"/>
    <cellStyle name="Normal" xfId="0" builtinId="0"/>
    <cellStyle name="Normal 2" xfId="1"/>
    <cellStyle name="Normal 3" xfId="2"/>
    <cellStyle name="Normal_PO Module Configuration"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861390</xdr:colOff>
      <xdr:row>84</xdr:row>
      <xdr:rowOff>8284</xdr:rowOff>
    </xdr:from>
    <xdr:to>
      <xdr:col>2</xdr:col>
      <xdr:colOff>1308653</xdr:colOff>
      <xdr:row>87</xdr:row>
      <xdr:rowOff>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0173" y="7744241"/>
          <a:ext cx="2228023" cy="4141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showGridLines="0" tabSelected="1" zoomScale="115" zoomScaleNormal="115" workbookViewId="0">
      <selection activeCell="E81" sqref="E81"/>
    </sheetView>
  </sheetViews>
  <sheetFormatPr defaultColWidth="0" defaultRowHeight="11.25" zeroHeight="1" x14ac:dyDescent="0.2"/>
  <cols>
    <col min="1" max="1" width="2.625" style="8" customWidth="1"/>
    <col min="2" max="2" width="23.375" style="8" customWidth="1"/>
    <col min="3" max="3" width="26.625" style="8" customWidth="1"/>
    <col min="4" max="4" width="23.625" style="8" customWidth="1"/>
    <col min="5" max="5" width="23.875" style="8" customWidth="1"/>
    <col min="6" max="6" width="2.375" style="9" customWidth="1"/>
    <col min="7" max="16384" width="9" style="9" hidden="1"/>
  </cols>
  <sheetData>
    <row r="1" spans="2:5" ht="12" x14ac:dyDescent="0.2">
      <c r="B1" s="42"/>
      <c r="C1" s="42"/>
      <c r="D1" s="42"/>
      <c r="E1" s="42"/>
    </row>
    <row r="2" spans="2:5" x14ac:dyDescent="0.2">
      <c r="B2" s="10"/>
    </row>
    <row r="3" spans="2:5" ht="12" x14ac:dyDescent="0.2">
      <c r="B3" s="11"/>
      <c r="C3" s="12"/>
      <c r="D3" s="13" t="s">
        <v>239</v>
      </c>
      <c r="E3" s="12"/>
    </row>
    <row r="4" spans="2:5" ht="12" x14ac:dyDescent="0.2">
      <c r="B4" s="18" t="s">
        <v>271</v>
      </c>
      <c r="C4" s="12"/>
      <c r="D4" s="12" t="s">
        <v>257</v>
      </c>
      <c r="E4" s="7" t="s">
        <v>261</v>
      </c>
    </row>
    <row r="5" spans="2:5" ht="12" x14ac:dyDescent="0.2">
      <c r="B5" s="12" t="s">
        <v>272</v>
      </c>
      <c r="C5" s="12" t="str">
        <f>E5</f>
        <v>Shawna K. "The Belgianista" Cross</v>
      </c>
      <c r="D5" s="12" t="s">
        <v>255</v>
      </c>
      <c r="E5" s="7" t="s">
        <v>294</v>
      </c>
    </row>
    <row r="6" spans="2:5" ht="12" x14ac:dyDescent="0.2">
      <c r="B6" s="12" t="s">
        <v>273</v>
      </c>
      <c r="C6" s="12" t="str">
        <f>E4</f>
        <v>Online friends</v>
      </c>
      <c r="D6" s="12" t="s">
        <v>256</v>
      </c>
      <c r="E6" s="27" t="s">
        <v>295</v>
      </c>
    </row>
    <row r="7" spans="2:5" ht="12.75" thickBot="1" x14ac:dyDescent="0.25">
      <c r="B7" s="14"/>
      <c r="C7" s="14"/>
      <c r="D7" s="14"/>
      <c r="E7" s="14"/>
    </row>
    <row r="8" spans="2:5" ht="12" x14ac:dyDescent="0.2">
      <c r="B8" s="12"/>
      <c r="C8" s="12"/>
      <c r="D8" s="12"/>
      <c r="E8" s="12"/>
    </row>
    <row r="9" spans="2:5" x14ac:dyDescent="0.2"/>
    <row r="10" spans="2:5" x14ac:dyDescent="0.2"/>
    <row r="11" spans="2:5" x14ac:dyDescent="0.2">
      <c r="B11" s="8" t="str">
        <f>VLOOKUP($C$6,Lists!B$15:U$21,2,FALSE)</f>
        <v>1. Signatory hereby agrees to terms commencing on the date of this agreement.</v>
      </c>
    </row>
    <row r="12" spans="2:5" x14ac:dyDescent="0.2"/>
    <row r="13" spans="2:5" x14ac:dyDescent="0.2">
      <c r="B13" s="8" t="str">
        <f>VLOOKUP($C$6,Lists!B$1:U$51,3,FALSE)</f>
        <v>2. During the friendship Signatory will:</v>
      </c>
    </row>
    <row r="14" spans="2:5" x14ac:dyDescent="0.2">
      <c r="B14" s="34" t="str">
        <f>VLOOKUP($C$6,Lists!B$1:U$51,4,FALSE)</f>
        <v>A. On such occasion as Stratos decides to take a solo flight around the world but gets lost somewhere in the Congo signatory will drop everything, get a pilot’s license and come looking for Stratos until he is found or until such time has passed that he has been obviously adopted by a tribe of monkeys or pigmys and has assimilated into a new way of life.</v>
      </c>
      <c r="C14" s="35"/>
      <c r="D14" s="35"/>
      <c r="E14" s="35"/>
    </row>
    <row r="15" spans="2:5" x14ac:dyDescent="0.2">
      <c r="B15" s="35"/>
      <c r="C15" s="35"/>
      <c r="D15" s="35"/>
      <c r="E15" s="35"/>
    </row>
    <row r="16" spans="2:5" x14ac:dyDescent="0.2">
      <c r="B16" s="43"/>
      <c r="C16" s="43"/>
      <c r="D16" s="43"/>
      <c r="E16" s="43"/>
    </row>
    <row r="17" spans="1:5" x14ac:dyDescent="0.2">
      <c r="B17" s="43"/>
      <c r="C17" s="43"/>
      <c r="D17" s="43"/>
      <c r="E17" s="43"/>
    </row>
    <row r="18" spans="1:5" hidden="1" x14ac:dyDescent="0.2">
      <c r="A18" s="15"/>
      <c r="B18" s="15"/>
      <c r="C18" s="15"/>
      <c r="D18" s="15"/>
      <c r="E18" s="15"/>
    </row>
    <row r="19" spans="1:5" hidden="1" x14ac:dyDescent="0.2">
      <c r="A19" s="15"/>
      <c r="B19" s="15"/>
      <c r="C19" s="15"/>
      <c r="D19" s="15"/>
      <c r="E19" s="15"/>
    </row>
    <row r="20" spans="1:5" hidden="1" x14ac:dyDescent="0.2">
      <c r="A20" s="15"/>
      <c r="B20" s="15"/>
      <c r="C20" s="15"/>
      <c r="D20" s="15"/>
      <c r="E20" s="15"/>
    </row>
    <row r="21" spans="1:5" hidden="1" x14ac:dyDescent="0.2">
      <c r="A21" s="15"/>
      <c r="B21" s="15"/>
      <c r="C21" s="15"/>
      <c r="D21" s="15"/>
      <c r="E21" s="15"/>
    </row>
    <row r="22" spans="1:5" hidden="1" x14ac:dyDescent="0.2">
      <c r="A22" s="15"/>
      <c r="B22" s="15"/>
      <c r="C22" s="15"/>
      <c r="D22" s="15"/>
      <c r="E22" s="15"/>
    </row>
    <row r="23" spans="1:5" hidden="1" x14ac:dyDescent="0.2">
      <c r="A23" s="15"/>
      <c r="B23" s="15"/>
      <c r="C23" s="15"/>
      <c r="D23" s="15"/>
      <c r="E23" s="15"/>
    </row>
    <row r="24" spans="1:5" hidden="1" x14ac:dyDescent="0.2">
      <c r="A24" s="15"/>
      <c r="B24" s="15"/>
      <c r="C24" s="15"/>
      <c r="D24" s="15"/>
      <c r="E24" s="15"/>
    </row>
    <row r="25" spans="1:5" hidden="1" x14ac:dyDescent="0.2">
      <c r="A25" s="15"/>
      <c r="B25" s="15"/>
      <c r="C25" s="15"/>
      <c r="D25" s="15"/>
      <c r="E25" s="15"/>
    </row>
    <row r="26" spans="1:5" hidden="1" x14ac:dyDescent="0.2">
      <c r="A26" s="15"/>
      <c r="B26" s="15"/>
      <c r="C26" s="15"/>
      <c r="D26" s="15"/>
      <c r="E26" s="15"/>
    </row>
    <row r="27" spans="1:5" hidden="1" x14ac:dyDescent="0.2">
      <c r="A27" s="15"/>
      <c r="B27" s="15"/>
      <c r="C27" s="15"/>
      <c r="D27" s="15"/>
      <c r="E27" s="15"/>
    </row>
    <row r="28" spans="1:5" hidden="1" x14ac:dyDescent="0.2">
      <c r="A28" s="15"/>
      <c r="B28" s="15"/>
      <c r="C28" s="15"/>
      <c r="D28" s="15"/>
      <c r="E28" s="15"/>
    </row>
    <row r="29" spans="1:5" hidden="1" x14ac:dyDescent="0.2">
      <c r="A29" s="15"/>
      <c r="B29" s="15"/>
      <c r="C29" s="15"/>
      <c r="D29" s="15"/>
      <c r="E29" s="15"/>
    </row>
    <row r="30" spans="1:5" hidden="1" x14ac:dyDescent="0.2">
      <c r="A30" s="15"/>
      <c r="B30" s="15"/>
      <c r="C30" s="15"/>
      <c r="D30" s="15"/>
      <c r="E30" s="15"/>
    </row>
    <row r="31" spans="1:5" hidden="1" x14ac:dyDescent="0.2">
      <c r="A31" s="15"/>
      <c r="B31" s="15"/>
      <c r="C31" s="15"/>
      <c r="D31" s="15"/>
      <c r="E31" s="15"/>
    </row>
    <row r="32" spans="1:5" hidden="1" x14ac:dyDescent="0.2">
      <c r="A32" s="15"/>
      <c r="B32" s="15"/>
      <c r="C32" s="15"/>
      <c r="D32" s="15"/>
      <c r="E32" s="15"/>
    </row>
    <row r="33" spans="1:5" hidden="1" x14ac:dyDescent="0.2">
      <c r="A33" s="15"/>
      <c r="B33" s="15"/>
      <c r="C33" s="15"/>
      <c r="D33" s="15"/>
      <c r="E33" s="15"/>
    </row>
    <row r="34" spans="1:5" hidden="1" x14ac:dyDescent="0.2">
      <c r="A34" s="15"/>
      <c r="B34" s="15"/>
      <c r="C34" s="15"/>
      <c r="D34" s="15"/>
      <c r="E34" s="15"/>
    </row>
    <row r="35" spans="1:5" hidden="1" x14ac:dyDescent="0.2">
      <c r="A35" s="15"/>
      <c r="B35" s="15"/>
      <c r="C35" s="15"/>
      <c r="D35" s="15"/>
      <c r="E35" s="15"/>
    </row>
    <row r="36" spans="1:5" hidden="1" x14ac:dyDescent="0.2">
      <c r="A36" s="15"/>
      <c r="B36" s="15"/>
      <c r="C36" s="15"/>
      <c r="D36" s="15"/>
      <c r="E36" s="15"/>
    </row>
    <row r="37" spans="1:5" hidden="1" x14ac:dyDescent="0.2">
      <c r="A37" s="15"/>
      <c r="B37" s="15"/>
      <c r="C37" s="15"/>
      <c r="D37" s="15"/>
      <c r="E37" s="15"/>
    </row>
    <row r="38" spans="1:5" hidden="1" x14ac:dyDescent="0.2">
      <c r="A38" s="15"/>
      <c r="B38" s="15"/>
      <c r="C38" s="15"/>
      <c r="D38" s="15"/>
      <c r="E38" s="15"/>
    </row>
    <row r="39" spans="1:5" hidden="1" x14ac:dyDescent="0.2">
      <c r="A39" s="15"/>
      <c r="B39" s="15"/>
      <c r="C39" s="15"/>
      <c r="D39" s="15"/>
      <c r="E39" s="15"/>
    </row>
    <row r="40" spans="1:5" hidden="1" x14ac:dyDescent="0.2">
      <c r="A40" s="15"/>
      <c r="B40" s="15"/>
      <c r="C40" s="15"/>
      <c r="D40" s="15"/>
      <c r="E40" s="15"/>
    </row>
    <row r="41" spans="1:5" hidden="1" x14ac:dyDescent="0.2">
      <c r="A41" s="15"/>
      <c r="B41" s="15"/>
      <c r="C41" s="15"/>
      <c r="D41" s="15"/>
      <c r="E41" s="15"/>
    </row>
    <row r="42" spans="1:5" hidden="1" x14ac:dyDescent="0.2">
      <c r="A42" s="15"/>
      <c r="B42" s="15"/>
      <c r="C42" s="15"/>
      <c r="D42" s="15"/>
      <c r="E42" s="15"/>
    </row>
    <row r="43" spans="1:5" hidden="1" x14ac:dyDescent="0.2">
      <c r="A43" s="15"/>
      <c r="B43" s="15"/>
      <c r="C43" s="15"/>
      <c r="D43" s="15"/>
      <c r="E43" s="15"/>
    </row>
    <row r="44" spans="1:5" hidden="1" x14ac:dyDescent="0.2">
      <c r="A44" s="15"/>
      <c r="B44" s="15"/>
      <c r="C44" s="15"/>
      <c r="D44" s="15"/>
      <c r="E44" s="15"/>
    </row>
    <row r="45" spans="1:5" hidden="1" x14ac:dyDescent="0.2">
      <c r="A45" s="15"/>
      <c r="B45" s="15"/>
      <c r="C45" s="15"/>
      <c r="D45" s="15"/>
      <c r="E45" s="15"/>
    </row>
    <row r="46" spans="1:5" hidden="1" x14ac:dyDescent="0.2">
      <c r="A46" s="15"/>
      <c r="B46" s="15"/>
      <c r="C46" s="15"/>
      <c r="D46" s="15"/>
      <c r="E46" s="15"/>
    </row>
    <row r="47" spans="1:5" hidden="1" x14ac:dyDescent="0.2">
      <c r="A47" s="15"/>
      <c r="B47" s="15"/>
      <c r="C47" s="15"/>
      <c r="D47" s="15"/>
      <c r="E47" s="15"/>
    </row>
    <row r="48" spans="1:5" x14ac:dyDescent="0.2"/>
    <row r="49" spans="2:5" x14ac:dyDescent="0.2">
      <c r="B49" s="34" t="str">
        <f>VLOOKUP($C$6,Lists!B$1:U$51,5,FALSE)</f>
        <v>B. When Stratos goes out dancing and is confronted with other great dancers he may decide to show off and perform the amazing dance move “The Electric Bugaloo”. If in some such circumstance Stratos slips and loses one of his size 9 slip on shoes while trying to perform the double spin with a half Nelson twist portion of the move signatory will at any time of day or night rush out and bring Stratos his spare pair of slip on size 9 shoes so he can finish the Electric Bugaloo and be crowned king of the dance floor.</v>
      </c>
      <c r="C49" s="35"/>
      <c r="D49" s="35"/>
      <c r="E49" s="35"/>
    </row>
    <row r="50" spans="2:5" x14ac:dyDescent="0.2">
      <c r="B50" s="35"/>
      <c r="C50" s="35"/>
      <c r="D50" s="35"/>
      <c r="E50" s="35"/>
    </row>
    <row r="51" spans="2:5" x14ac:dyDescent="0.2">
      <c r="B51" s="35"/>
      <c r="C51" s="35"/>
      <c r="D51" s="35"/>
      <c r="E51" s="35"/>
    </row>
    <row r="52" spans="2:5" x14ac:dyDescent="0.2">
      <c r="B52" s="43"/>
      <c r="C52" s="43"/>
      <c r="D52" s="43"/>
      <c r="E52" s="43"/>
    </row>
    <row r="53" spans="2:5" x14ac:dyDescent="0.2"/>
    <row r="54" spans="2:5" x14ac:dyDescent="0.2">
      <c r="B54" s="34" t="str">
        <f>VLOOKUP($C$6,Lists!B$1:U$51,7,FALSE)</f>
        <v>C. If one of the many zoo’s Stratos has written too finally allows him to fulfill his lifelong dream of riding a giraffe signatory will be available at that time to join Stratos and take photos of this magnificent event of Stratos in a cowboy hat riding his giraffe.</v>
      </c>
      <c r="C54" s="35"/>
      <c r="D54" s="35"/>
      <c r="E54" s="35"/>
    </row>
    <row r="55" spans="2:5" x14ac:dyDescent="0.2">
      <c r="B55" s="35"/>
      <c r="C55" s="35"/>
      <c r="D55" s="35"/>
      <c r="E55" s="35"/>
    </row>
    <row r="56" spans="2:5" x14ac:dyDescent="0.2"/>
    <row r="57" spans="2:5" x14ac:dyDescent="0.2">
      <c r="B57" s="34" t="str">
        <f>VLOOKUP($C$6,Lists!B$1:U$51,8,FALSE)</f>
        <v>3. Signatory agrees that during the term of the friendship and for a period of one year after termination of such friendship, he/she will not act as a friend, confidant, comrade, playmate, colleague or cohort to any other Greek Australian boys with curly black hair.</v>
      </c>
      <c r="C57" s="35"/>
      <c r="D57" s="35"/>
      <c r="E57" s="35"/>
    </row>
    <row r="58" spans="2:5" x14ac:dyDescent="0.2">
      <c r="B58" s="35"/>
      <c r="C58" s="35"/>
      <c r="D58" s="35"/>
      <c r="E58" s="35"/>
    </row>
    <row r="59" spans="2:5" x14ac:dyDescent="0.2"/>
    <row r="60" spans="2:5" x14ac:dyDescent="0.2">
      <c r="B60" s="34" t="str">
        <f>VLOOKUP($C$6,Lists!B$1:U$51,9,FALSE)</f>
        <v>4. Signatory understands that he/she will acquire confidential information about Stratos during the course the friendship and hereby agrees not to divulge such confidential information to any other party, or to use such information for his/her own profit except in performance of activities beneficial to the friendship.</v>
      </c>
      <c r="C60" s="35"/>
      <c r="D60" s="35"/>
      <c r="E60" s="35"/>
    </row>
    <row r="61" spans="2:5" x14ac:dyDescent="0.2">
      <c r="B61" s="35"/>
      <c r="C61" s="35"/>
      <c r="D61" s="35"/>
      <c r="E61" s="35"/>
    </row>
    <row r="62" spans="2:5" x14ac:dyDescent="0.2"/>
    <row r="63" spans="2:5" x14ac:dyDescent="0.2">
      <c r="B63" s="34" t="str">
        <f>VLOOKUP($C$6,Lists!B$1:U$51,10,FALSE)</f>
        <v>5. This agreement is a friendship-at-will agreement. The friendship may, at any time, with or without cause, be dissolved with a two month written notice of intent by either party with compensation going to the person not initiating cancellation of the contract in the form of dance lessons to learn the entire final dance sequence from the movie “Dirty Dancing”.</v>
      </c>
      <c r="C63" s="35"/>
      <c r="D63" s="35"/>
      <c r="E63" s="35"/>
    </row>
    <row r="64" spans="2:5" x14ac:dyDescent="0.2">
      <c r="B64" s="35"/>
      <c r="C64" s="35"/>
      <c r="D64" s="35"/>
      <c r="E64" s="35"/>
    </row>
    <row r="65" spans="2:5" x14ac:dyDescent="0.2">
      <c r="B65" s="35"/>
      <c r="C65" s="35"/>
      <c r="D65" s="35"/>
      <c r="E65" s="35"/>
    </row>
    <row r="66" spans="2:5" x14ac:dyDescent="0.2"/>
    <row r="67" spans="2:5" x14ac:dyDescent="0.2">
      <c r="B67" s="34" t="str">
        <f>VLOOKUP($C$6,Lists!B$1:U$51,11,FALSE)</f>
        <v>6. Following termination of friendship, all obligations under this agreement shall end except for the provisions of items 2 and 4 which will continue for the remainder of Signatory’s and Stratos’ lives.</v>
      </c>
      <c r="C67" s="35"/>
      <c r="D67" s="35"/>
      <c r="E67" s="35"/>
    </row>
    <row r="68" spans="2:5" x14ac:dyDescent="0.2">
      <c r="B68" s="35"/>
      <c r="C68" s="35"/>
      <c r="D68" s="35"/>
      <c r="E68" s="35"/>
    </row>
    <row r="69" spans="2:5" x14ac:dyDescent="0.2"/>
    <row r="70" spans="2:5" x14ac:dyDescent="0.2">
      <c r="B70" s="34" t="str">
        <f>VLOOKUP($C$6,Lists!B$1:U$51,12,FALSE)</f>
        <v>7. During vacations and other extended absences both parties will continue to adhere to the terms of this contract unless the terms cannot be filled due only to illness, injury or a hula hoop festival in which one of the participants is learning to hula hoop and juggle at the same time.</v>
      </c>
      <c r="C70" s="35"/>
      <c r="D70" s="35"/>
      <c r="E70" s="35"/>
    </row>
    <row r="71" spans="2:5" x14ac:dyDescent="0.2">
      <c r="B71" s="35"/>
      <c r="C71" s="35"/>
      <c r="D71" s="35"/>
      <c r="E71" s="35"/>
    </row>
    <row r="72" spans="2:5" x14ac:dyDescent="0.2"/>
    <row r="73" spans="2:5" x14ac:dyDescent="0.2">
      <c r="B73" s="34" t="str">
        <f>VLOOKUP($C$6,Lists!B$1:U$51,13,FALSE)</f>
        <v>8. Change of name will not constitute a loophole to this binding agreement unless official name is changed to Princess Consuela Banana Hammock or Prince Carlitos Budgie Smuggler.</v>
      </c>
      <c r="C73" s="35"/>
      <c r="D73" s="35"/>
      <c r="E73" s="35"/>
    </row>
    <row r="74" spans="2:5" x14ac:dyDescent="0.2">
      <c r="B74" s="35"/>
      <c r="C74" s="35"/>
      <c r="D74" s="35"/>
      <c r="E74" s="35"/>
    </row>
    <row r="75" spans="2:5" x14ac:dyDescent="0.2"/>
    <row r="76" spans="2:5" x14ac:dyDescent="0.2">
      <c r="B76" s="34" t="str">
        <f>VLOOKUP($C$6,Lists!B$1:U$51,14,FALSE)</f>
        <v>9. Until written notice of other address(es) are exchanged between the parties, all notices required to maintain the friendship shall be deemed delivered by the sending of registered mail to each other’s e-mail address(es) or by the use of such social networking sights as Facebook, Twitter etc.</v>
      </c>
      <c r="C76" s="35"/>
      <c r="D76" s="35"/>
      <c r="E76" s="35"/>
    </row>
    <row r="77" spans="2:5" x14ac:dyDescent="0.2">
      <c r="B77" s="35"/>
      <c r="C77" s="35"/>
      <c r="D77" s="35"/>
      <c r="E77" s="35"/>
    </row>
    <row r="78" spans="2:5" x14ac:dyDescent="0.2"/>
    <row r="79" spans="2:5" x14ac:dyDescent="0.2"/>
    <row r="80" spans="2:5" ht="14.25" x14ac:dyDescent="0.2">
      <c r="B80" s="41" t="s">
        <v>291</v>
      </c>
      <c r="C80" s="42"/>
      <c r="D80" s="42"/>
      <c r="E80" s="42"/>
    </row>
    <row r="81" spans="2:5" x14ac:dyDescent="0.2"/>
    <row r="82" spans="2:5" x14ac:dyDescent="0.2"/>
    <row r="83" spans="2:5" ht="12" x14ac:dyDescent="0.2">
      <c r="B83" s="40">
        <f ca="1">TODAY()</f>
        <v>41487</v>
      </c>
      <c r="C83" s="37"/>
      <c r="D83" s="40">
        <f ca="1">TODAY()</f>
        <v>41487</v>
      </c>
      <c r="E83" s="37"/>
    </row>
    <row r="84" spans="2:5" ht="12" x14ac:dyDescent="0.2">
      <c r="B84" s="36" t="s">
        <v>277</v>
      </c>
      <c r="C84" s="37"/>
      <c r="D84" s="38" t="str">
        <f>E5</f>
        <v>Shawna K. "The Belgianista" Cross</v>
      </c>
      <c r="E84" s="39"/>
    </row>
    <row r="85" spans="2:5" x14ac:dyDescent="0.2">
      <c r="B85" s="28"/>
      <c r="C85" s="29"/>
      <c r="D85" s="19"/>
      <c r="E85" s="20"/>
    </row>
    <row r="86" spans="2:5" x14ac:dyDescent="0.2">
      <c r="B86" s="30"/>
      <c r="C86" s="31"/>
      <c r="D86" s="21"/>
      <c r="E86" s="22"/>
    </row>
    <row r="87" spans="2:5" x14ac:dyDescent="0.2">
      <c r="B87" s="32"/>
      <c r="C87" s="33"/>
      <c r="D87" s="23"/>
      <c r="E87" s="24"/>
    </row>
    <row r="88" spans="2:5" x14ac:dyDescent="0.2"/>
  </sheetData>
  <sheetProtection password="DC67" sheet="1" objects="1" scenarios="1"/>
  <mergeCells count="17">
    <mergeCell ref="B1:E1"/>
    <mergeCell ref="B57:E58"/>
    <mergeCell ref="B60:E61"/>
    <mergeCell ref="B67:E68"/>
    <mergeCell ref="B14:E17"/>
    <mergeCell ref="B49:E52"/>
    <mergeCell ref="B54:E55"/>
    <mergeCell ref="B63:E65"/>
    <mergeCell ref="B85:C87"/>
    <mergeCell ref="B70:E71"/>
    <mergeCell ref="B73:E74"/>
    <mergeCell ref="B76:E77"/>
    <mergeCell ref="B84:C84"/>
    <mergeCell ref="D84:E84"/>
    <mergeCell ref="B83:C83"/>
    <mergeCell ref="D83:E83"/>
    <mergeCell ref="B80:E80"/>
  </mergeCells>
  <dataValidations xWindow="918" yWindow="227" count="1">
    <dataValidation allowBlank="1" showInputMessage="1" showErrorMessage="1" prompt="AP system controll will only accept confirmation e-mails from a valid tomtom e-mail address. Domestic tax codes and tresshold amounts are also checked by AP system controls." sqref="E6"/>
  </dataValidations>
  <pageMargins left="0" right="0" top="0.74803149606299213" bottom="0.74803149606299213" header="0.31496062992125984" footer="0.31496062992125984"/>
  <pageSetup paperSize="9" scale="96" orientation="portrait" horizontalDpi="300" verticalDpi="300" r:id="rId1"/>
  <headerFooter>
    <oddHeader xml:space="preserve">&amp;C&amp;"Verdana,Bold"&amp;12&amp;K03+000Friendship Contract   
</oddHeader>
  </headerFooter>
  <drawing r:id="rId2"/>
  <extLst>
    <ext xmlns:x14="http://schemas.microsoft.com/office/spreadsheetml/2009/9/main" uri="{CCE6A557-97BC-4b89-ADB6-D9C93CAAB3DF}">
      <x14:dataValidations xmlns:xm="http://schemas.microsoft.com/office/excel/2006/main" xWindow="918" yWindow="227" count="1">
        <x14:dataValidation type="list" allowBlank="1" showInputMessage="1" showErrorMessage="1" prompt="You can find the legal entitiy on your InTouch profile. P2P light is only available to the legal entities in the drop down list._x000a_">
          <x14:formula1>
            <xm:f>Lists!$B$15:$B$21</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topLeftCell="A68" workbookViewId="0">
      <selection activeCell="A67" sqref="A1:XFD67"/>
    </sheetView>
  </sheetViews>
  <sheetFormatPr defaultRowHeight="11.25" x14ac:dyDescent="0.15"/>
  <cols>
    <col min="1" max="1" width="5.125" bestFit="1" customWidth="1"/>
    <col min="2" max="2" width="24.75" bestFit="1" customWidth="1"/>
    <col min="3" max="3" width="34.25" bestFit="1" customWidth="1"/>
    <col min="4" max="4" width="27.375" bestFit="1" customWidth="1"/>
    <col min="6" max="6" width="7.125" bestFit="1" customWidth="1"/>
    <col min="7" max="7" width="7.875" bestFit="1" customWidth="1"/>
    <col min="8" max="8" width="8.125" bestFit="1" customWidth="1"/>
    <col min="9" max="9" width="24.125" bestFit="1" customWidth="1"/>
    <col min="10" max="10" width="7.125" bestFit="1" customWidth="1"/>
    <col min="11" max="11" width="7.25" customWidth="1"/>
    <col min="12" max="12" width="16.75" bestFit="1" customWidth="1"/>
    <col min="13" max="13" width="16.625" bestFit="1" customWidth="1"/>
    <col min="14" max="15" width="16.625" customWidth="1"/>
    <col min="16" max="16" width="10.25" bestFit="1" customWidth="1"/>
    <col min="17" max="17" width="7.75" bestFit="1" customWidth="1"/>
    <col min="18" max="18" width="5.375" bestFit="1" customWidth="1"/>
  </cols>
  <sheetData>
    <row r="1" spans="1:18" ht="12" hidden="1" x14ac:dyDescent="0.2">
      <c r="A1" s="1" t="s">
        <v>5</v>
      </c>
      <c r="B1" s="1" t="s">
        <v>6</v>
      </c>
      <c r="C1" s="2" t="s">
        <v>7</v>
      </c>
      <c r="D1" s="1" t="s">
        <v>228</v>
      </c>
      <c r="E1" s="1" t="s">
        <v>217</v>
      </c>
      <c r="F1" s="1" t="s">
        <v>8</v>
      </c>
      <c r="G1" s="1" t="s">
        <v>9</v>
      </c>
      <c r="H1" s="1" t="s">
        <v>10</v>
      </c>
      <c r="I1" s="1" t="s">
        <v>1</v>
      </c>
      <c r="J1" s="1" t="s">
        <v>11</v>
      </c>
      <c r="K1" s="1" t="s">
        <v>12</v>
      </c>
      <c r="L1" s="1" t="s">
        <v>2</v>
      </c>
      <c r="M1" s="1" t="s">
        <v>13</v>
      </c>
      <c r="N1" s="1" t="s">
        <v>237</v>
      </c>
      <c r="O1" s="1" t="s">
        <v>0</v>
      </c>
      <c r="P1" s="1" t="s">
        <v>14</v>
      </c>
      <c r="Q1" s="1" t="s">
        <v>15</v>
      </c>
      <c r="R1" s="1" t="s">
        <v>16</v>
      </c>
    </row>
    <row r="2" spans="1:18" ht="12" hidden="1" x14ac:dyDescent="0.2">
      <c r="A2" s="1" t="s">
        <v>84</v>
      </c>
      <c r="B2" s="1" t="s">
        <v>85</v>
      </c>
      <c r="C2" s="2"/>
      <c r="D2" s="1" t="s">
        <v>86</v>
      </c>
      <c r="E2" s="1"/>
      <c r="F2" s="1"/>
      <c r="G2" s="1"/>
      <c r="H2" s="1">
        <v>10018</v>
      </c>
      <c r="I2" s="1" t="s">
        <v>87</v>
      </c>
      <c r="J2" s="1"/>
      <c r="K2" s="1" t="s">
        <v>88</v>
      </c>
      <c r="L2" s="1" t="s">
        <v>89</v>
      </c>
      <c r="M2" s="1"/>
      <c r="N2" s="1"/>
      <c r="O2" s="1"/>
      <c r="P2" s="1"/>
      <c r="Q2" s="1"/>
      <c r="R2" s="1"/>
    </row>
    <row r="3" spans="1:18" ht="12" hidden="1" x14ac:dyDescent="0.2">
      <c r="A3" s="1" t="s">
        <v>84</v>
      </c>
      <c r="B3" s="1" t="s">
        <v>139</v>
      </c>
      <c r="C3" s="2"/>
      <c r="D3" s="1" t="s">
        <v>140</v>
      </c>
      <c r="E3" s="1"/>
      <c r="F3" s="1"/>
      <c r="G3" s="1"/>
      <c r="H3" s="1">
        <v>59000</v>
      </c>
      <c r="I3" s="1" t="s">
        <v>141</v>
      </c>
      <c r="J3" s="1"/>
      <c r="K3" s="1" t="s">
        <v>142</v>
      </c>
      <c r="L3" s="1" t="s">
        <v>143</v>
      </c>
      <c r="M3" s="1"/>
      <c r="N3" s="1"/>
      <c r="O3" s="1"/>
      <c r="P3" s="1"/>
      <c r="Q3" s="1"/>
      <c r="R3" s="1"/>
    </row>
    <row r="4" spans="1:18" ht="12" hidden="1" x14ac:dyDescent="0.2">
      <c r="A4" s="1" t="s">
        <v>84</v>
      </c>
      <c r="B4" s="1" t="s">
        <v>144</v>
      </c>
      <c r="C4" s="2"/>
      <c r="D4" s="1" t="s">
        <v>145</v>
      </c>
      <c r="E4" s="1"/>
      <c r="F4" s="1"/>
      <c r="G4" s="1"/>
      <c r="H4" s="1">
        <v>200051</v>
      </c>
      <c r="I4" s="1" t="s">
        <v>146</v>
      </c>
      <c r="J4" s="1"/>
      <c r="K4" s="1" t="s">
        <v>147</v>
      </c>
      <c r="L4" s="1" t="s">
        <v>148</v>
      </c>
      <c r="M4" s="1"/>
      <c r="N4" s="1"/>
      <c r="O4" s="1"/>
      <c r="P4" s="1"/>
      <c r="Q4" s="1"/>
      <c r="R4" s="1"/>
    </row>
    <row r="5" spans="1:18" ht="12" hidden="1" x14ac:dyDescent="0.2">
      <c r="A5" s="1" t="s">
        <v>84</v>
      </c>
      <c r="B5" s="1" t="s">
        <v>149</v>
      </c>
      <c r="C5" s="2"/>
      <c r="D5" s="1" t="s">
        <v>150</v>
      </c>
      <c r="E5" s="1" t="s">
        <v>223</v>
      </c>
      <c r="F5" s="1"/>
      <c r="G5" s="1"/>
      <c r="H5" s="1">
        <v>307591</v>
      </c>
      <c r="I5" s="1" t="s">
        <v>151</v>
      </c>
      <c r="J5" s="1"/>
      <c r="K5" s="1" t="s">
        <v>152</v>
      </c>
      <c r="L5" s="1" t="s">
        <v>151</v>
      </c>
      <c r="M5" s="1"/>
      <c r="N5" s="1"/>
      <c r="O5" s="1"/>
      <c r="P5" s="1"/>
      <c r="Q5" s="1"/>
      <c r="R5" s="1"/>
    </row>
    <row r="6" spans="1:18" ht="12" hidden="1" x14ac:dyDescent="0.2">
      <c r="A6" s="1" t="s">
        <v>84</v>
      </c>
      <c r="B6" s="1" t="s">
        <v>149</v>
      </c>
      <c r="C6" s="2"/>
      <c r="D6" s="1" t="s">
        <v>153</v>
      </c>
      <c r="E6" s="1"/>
      <c r="F6" s="1"/>
      <c r="G6" s="1"/>
      <c r="H6" s="1">
        <v>79911</v>
      </c>
      <c r="I6" s="1" t="s">
        <v>151</v>
      </c>
      <c r="J6" s="1"/>
      <c r="K6" s="1" t="s">
        <v>152</v>
      </c>
      <c r="L6" s="1" t="s">
        <v>151</v>
      </c>
      <c r="M6" s="1"/>
      <c r="N6" s="1"/>
      <c r="O6" s="1"/>
      <c r="P6" s="1"/>
      <c r="Q6" s="1"/>
      <c r="R6" s="1"/>
    </row>
    <row r="7" spans="1:18" ht="12" hidden="1" x14ac:dyDescent="0.2">
      <c r="A7" s="1" t="s">
        <v>84</v>
      </c>
      <c r="B7" s="1" t="s">
        <v>154</v>
      </c>
      <c r="C7" s="2"/>
      <c r="D7" s="1" t="s">
        <v>155</v>
      </c>
      <c r="E7" s="1" t="s">
        <v>224</v>
      </c>
      <c r="F7" s="1"/>
      <c r="G7" s="1"/>
      <c r="H7" s="1">
        <v>12190</v>
      </c>
      <c r="I7" s="1" t="s">
        <v>156</v>
      </c>
      <c r="J7" s="1"/>
      <c r="K7" s="1" t="s">
        <v>157</v>
      </c>
      <c r="L7" s="1" t="s">
        <v>158</v>
      </c>
      <c r="M7" s="1"/>
      <c r="N7" s="1"/>
      <c r="O7" s="1"/>
      <c r="P7" s="1"/>
      <c r="Q7" s="1"/>
      <c r="R7" s="1"/>
    </row>
    <row r="8" spans="1:18" ht="12" hidden="1" x14ac:dyDescent="0.2">
      <c r="A8" s="1" t="s">
        <v>84</v>
      </c>
      <c r="B8" s="1" t="s">
        <v>159</v>
      </c>
      <c r="C8" s="2"/>
      <c r="D8" s="1" t="s">
        <v>160</v>
      </c>
      <c r="E8" s="1" t="s">
        <v>225</v>
      </c>
      <c r="F8" s="1"/>
      <c r="G8" s="1"/>
      <c r="H8" s="1">
        <v>411006</v>
      </c>
      <c r="I8" s="1" t="s">
        <v>161</v>
      </c>
      <c r="J8" s="1"/>
      <c r="K8" s="1" t="s">
        <v>162</v>
      </c>
      <c r="L8" s="1" t="s">
        <v>163</v>
      </c>
      <c r="M8" s="1"/>
      <c r="N8" s="1"/>
      <c r="O8" s="1"/>
      <c r="P8" s="1"/>
      <c r="Q8" s="1"/>
      <c r="R8" s="1"/>
    </row>
    <row r="9" spans="1:18" ht="12" hidden="1" x14ac:dyDescent="0.2">
      <c r="A9" s="1" t="s">
        <v>84</v>
      </c>
      <c r="B9" s="1" t="s">
        <v>167</v>
      </c>
      <c r="C9" s="2"/>
      <c r="D9" s="1" t="s">
        <v>168</v>
      </c>
      <c r="E9" s="1" t="s">
        <v>226</v>
      </c>
      <c r="F9" s="1"/>
      <c r="G9" s="1"/>
      <c r="H9" s="1">
        <v>10400</v>
      </c>
      <c r="I9" s="1" t="s">
        <v>169</v>
      </c>
      <c r="J9" s="1"/>
      <c r="K9" s="1" t="s">
        <v>170</v>
      </c>
      <c r="L9" s="1" t="s">
        <v>171</v>
      </c>
      <c r="M9" s="1"/>
      <c r="N9" s="1"/>
      <c r="O9" s="1"/>
      <c r="P9" s="1"/>
      <c r="Q9" s="1"/>
      <c r="R9" s="1"/>
    </row>
    <row r="10" spans="1:18" ht="12" hidden="1" x14ac:dyDescent="0.2">
      <c r="A10" s="1" t="s">
        <v>84</v>
      </c>
      <c r="B10" s="1" t="s">
        <v>172</v>
      </c>
      <c r="C10" s="2"/>
      <c r="D10" s="1" t="s">
        <v>173</v>
      </c>
      <c r="E10" s="1"/>
      <c r="F10" s="1"/>
      <c r="G10" s="1"/>
      <c r="H10" s="1">
        <v>10018</v>
      </c>
      <c r="I10" s="1" t="s">
        <v>174</v>
      </c>
      <c r="J10" s="1"/>
      <c r="K10" s="1" t="s">
        <v>88</v>
      </c>
      <c r="L10" s="1" t="s">
        <v>89</v>
      </c>
      <c r="M10" s="1"/>
      <c r="N10" s="1"/>
      <c r="O10" s="1"/>
      <c r="P10" s="1"/>
      <c r="Q10" s="1"/>
      <c r="R10" s="1"/>
    </row>
    <row r="11" spans="1:18" ht="12" hidden="1" x14ac:dyDescent="0.2">
      <c r="A11" s="1" t="s">
        <v>84</v>
      </c>
      <c r="B11" s="1" t="s">
        <v>214</v>
      </c>
      <c r="C11" s="2"/>
      <c r="D11" s="1" t="s">
        <v>215</v>
      </c>
      <c r="E11" s="1" t="s">
        <v>227</v>
      </c>
      <c r="F11" s="1"/>
      <c r="G11" s="1"/>
      <c r="H11" s="1" t="s">
        <v>216</v>
      </c>
      <c r="I11" s="1" t="s">
        <v>164</v>
      </c>
      <c r="J11" s="1"/>
      <c r="K11" s="1" t="s">
        <v>165</v>
      </c>
      <c r="L11" s="1" t="s">
        <v>166</v>
      </c>
      <c r="M11" s="1"/>
      <c r="N11" s="1"/>
      <c r="O11" s="1"/>
      <c r="P11" s="1"/>
      <c r="Q11" s="1"/>
      <c r="R11" s="1"/>
    </row>
    <row r="12" spans="1:18" ht="12" hidden="1" x14ac:dyDescent="0.2">
      <c r="A12" s="1" t="s">
        <v>112</v>
      </c>
      <c r="B12" s="1" t="s">
        <v>233</v>
      </c>
      <c r="C12" s="5" t="s">
        <v>113</v>
      </c>
      <c r="D12" s="1" t="s">
        <v>114</v>
      </c>
      <c r="E12" s="1" t="s">
        <v>221</v>
      </c>
      <c r="F12" s="1"/>
      <c r="G12" s="1"/>
      <c r="H12" s="1">
        <v>14000</v>
      </c>
      <c r="I12" s="1" t="s">
        <v>115</v>
      </c>
      <c r="J12" s="1" t="s">
        <v>21</v>
      </c>
      <c r="K12" s="1" t="s">
        <v>116</v>
      </c>
      <c r="L12" s="1" t="s">
        <v>117</v>
      </c>
      <c r="M12" s="1"/>
      <c r="N12" s="1"/>
      <c r="O12" s="1"/>
      <c r="P12" s="1"/>
      <c r="Q12" s="1"/>
      <c r="R12" s="1"/>
    </row>
    <row r="13" spans="1:18" ht="12" hidden="1" x14ac:dyDescent="0.2">
      <c r="A13" s="1" t="s">
        <v>112</v>
      </c>
      <c r="B13" s="1" t="s">
        <v>234</v>
      </c>
      <c r="C13" s="5" t="s">
        <v>118</v>
      </c>
      <c r="D13" s="1" t="s">
        <v>119</v>
      </c>
      <c r="E13" s="1" t="s">
        <v>222</v>
      </c>
      <c r="F13" s="1"/>
      <c r="G13" s="1"/>
      <c r="H13" s="1">
        <v>1118</v>
      </c>
      <c r="I13" s="1" t="s">
        <v>120</v>
      </c>
      <c r="J13" s="1" t="s">
        <v>21</v>
      </c>
      <c r="K13" s="1" t="s">
        <v>121</v>
      </c>
      <c r="L13" s="1" t="s">
        <v>122</v>
      </c>
      <c r="M13" s="1"/>
      <c r="N13" s="1"/>
      <c r="O13" s="1"/>
      <c r="P13" s="1"/>
      <c r="Q13" s="1"/>
      <c r="R13" s="1"/>
    </row>
    <row r="14" spans="1:18" ht="12" hidden="1" x14ac:dyDescent="0.2">
      <c r="A14" s="1" t="s">
        <v>112</v>
      </c>
      <c r="B14" s="1" t="s">
        <v>179</v>
      </c>
      <c r="C14" s="6" t="s">
        <v>180</v>
      </c>
      <c r="D14" s="1" t="s">
        <v>181</v>
      </c>
      <c r="E14" s="1"/>
      <c r="F14" s="1"/>
      <c r="G14" s="1"/>
      <c r="H14" s="1" t="s">
        <v>182</v>
      </c>
      <c r="I14" s="1" t="s">
        <v>183</v>
      </c>
      <c r="J14" s="1"/>
      <c r="K14" s="1" t="s">
        <v>184</v>
      </c>
      <c r="L14" s="1" t="s">
        <v>185</v>
      </c>
      <c r="M14" s="1"/>
      <c r="N14" s="1"/>
      <c r="O14" s="1"/>
      <c r="P14" s="1"/>
      <c r="Q14" s="1"/>
      <c r="R14" s="1"/>
    </row>
    <row r="15" spans="1:18" ht="12" hidden="1" x14ac:dyDescent="0.2">
      <c r="A15" s="1"/>
      <c r="B15" s="1" t="s">
        <v>278</v>
      </c>
      <c r="C15" s="25" t="s">
        <v>279</v>
      </c>
      <c r="D15" s="26" t="s">
        <v>280</v>
      </c>
      <c r="E15" s="26" t="s">
        <v>281</v>
      </c>
      <c r="F15" s="26" t="s">
        <v>282</v>
      </c>
      <c r="G15" s="26"/>
      <c r="H15" s="26" t="s">
        <v>283</v>
      </c>
      <c r="I15" s="26" t="s">
        <v>284</v>
      </c>
      <c r="J15" s="26" t="s">
        <v>285</v>
      </c>
      <c r="K15" s="26" t="s">
        <v>286</v>
      </c>
      <c r="L15" s="26" t="s">
        <v>287</v>
      </c>
      <c r="M15" s="26" t="s">
        <v>288</v>
      </c>
      <c r="N15" s="26" t="s">
        <v>289</v>
      </c>
      <c r="O15" s="26" t="s">
        <v>290</v>
      </c>
      <c r="P15" s="1"/>
      <c r="Q15" s="1"/>
      <c r="R15" s="1"/>
    </row>
    <row r="16" spans="1:18" ht="12" hidden="1" x14ac:dyDescent="0.2">
      <c r="A16" s="1" t="s">
        <v>17</v>
      </c>
      <c r="B16" s="1" t="s">
        <v>249</v>
      </c>
      <c r="C16" s="16" t="s">
        <v>292</v>
      </c>
      <c r="D16" s="17" t="s">
        <v>293</v>
      </c>
      <c r="E16" s="17" t="s">
        <v>274</v>
      </c>
      <c r="F16" s="17" t="s">
        <v>275</v>
      </c>
      <c r="G16" s="1"/>
      <c r="H16" s="17" t="s">
        <v>276</v>
      </c>
      <c r="I16" s="17" t="s">
        <v>264</v>
      </c>
      <c r="J16" s="17" t="s">
        <v>265</v>
      </c>
      <c r="K16" s="17" t="s">
        <v>266</v>
      </c>
      <c r="L16" s="17" t="s">
        <v>267</v>
      </c>
      <c r="M16" s="17" t="s">
        <v>268</v>
      </c>
      <c r="N16" s="17" t="s">
        <v>269</v>
      </c>
      <c r="O16" s="17" t="s">
        <v>270</v>
      </c>
      <c r="P16" s="1" t="s">
        <v>238</v>
      </c>
      <c r="Q16" s="1" t="s">
        <v>20</v>
      </c>
      <c r="R16" s="1" t="s">
        <v>23</v>
      </c>
    </row>
    <row r="17" spans="1:18" ht="12" hidden="1" x14ac:dyDescent="0.2">
      <c r="A17" s="1" t="s">
        <v>17</v>
      </c>
      <c r="B17" s="1" t="s">
        <v>258</v>
      </c>
      <c r="C17" s="16" t="s">
        <v>262</v>
      </c>
      <c r="D17" s="17" t="s">
        <v>263</v>
      </c>
      <c r="E17" s="17" t="s">
        <v>274</v>
      </c>
      <c r="F17" s="17" t="s">
        <v>275</v>
      </c>
      <c r="G17" s="1"/>
      <c r="H17" s="17" t="s">
        <v>276</v>
      </c>
      <c r="I17" s="17" t="s">
        <v>264</v>
      </c>
      <c r="J17" s="17" t="s">
        <v>265</v>
      </c>
      <c r="K17" s="17" t="s">
        <v>266</v>
      </c>
      <c r="L17" s="17" t="s">
        <v>267</v>
      </c>
      <c r="M17" s="17" t="s">
        <v>268</v>
      </c>
      <c r="N17" s="17" t="s">
        <v>269</v>
      </c>
      <c r="O17" s="17" t="s">
        <v>270</v>
      </c>
      <c r="P17" s="1" t="s">
        <v>238</v>
      </c>
      <c r="Q17" s="1" t="s">
        <v>20</v>
      </c>
      <c r="R17" s="1" t="s">
        <v>23</v>
      </c>
    </row>
    <row r="18" spans="1:18" ht="12" hidden="1" x14ac:dyDescent="0.2">
      <c r="A18" s="1" t="s">
        <v>17</v>
      </c>
      <c r="B18" s="1" t="s">
        <v>259</v>
      </c>
      <c r="C18" s="16" t="s">
        <v>262</v>
      </c>
      <c r="D18" s="17" t="s">
        <v>263</v>
      </c>
      <c r="E18" s="17" t="s">
        <v>274</v>
      </c>
      <c r="F18" s="17" t="s">
        <v>275</v>
      </c>
      <c r="G18" s="1"/>
      <c r="H18" s="17" t="s">
        <v>276</v>
      </c>
      <c r="I18" s="17" t="s">
        <v>264</v>
      </c>
      <c r="J18" s="17" t="s">
        <v>265</v>
      </c>
      <c r="K18" s="17" t="s">
        <v>266</v>
      </c>
      <c r="L18" s="17" t="s">
        <v>267</v>
      </c>
      <c r="M18" s="17" t="s">
        <v>268</v>
      </c>
      <c r="N18" s="17" t="s">
        <v>269</v>
      </c>
      <c r="O18" s="17" t="s">
        <v>270</v>
      </c>
      <c r="P18" s="1" t="s">
        <v>238</v>
      </c>
      <c r="Q18" s="1" t="s">
        <v>20</v>
      </c>
      <c r="R18" s="1" t="s">
        <v>23</v>
      </c>
    </row>
    <row r="19" spans="1:18" ht="12" hidden="1" x14ac:dyDescent="0.2">
      <c r="A19" s="1" t="s">
        <v>17</v>
      </c>
      <c r="B19" s="1" t="s">
        <v>260</v>
      </c>
      <c r="C19" s="16" t="s">
        <v>262</v>
      </c>
      <c r="D19" s="17" t="s">
        <v>263</v>
      </c>
      <c r="E19" s="17" t="s">
        <v>274</v>
      </c>
      <c r="F19" s="17" t="s">
        <v>275</v>
      </c>
      <c r="G19" s="1"/>
      <c r="H19" s="17" t="s">
        <v>276</v>
      </c>
      <c r="I19" s="17" t="s">
        <v>264</v>
      </c>
      <c r="J19" s="17" t="s">
        <v>265</v>
      </c>
      <c r="K19" s="17" t="s">
        <v>266</v>
      </c>
      <c r="L19" s="17" t="s">
        <v>267</v>
      </c>
      <c r="M19" s="17" t="s">
        <v>268</v>
      </c>
      <c r="N19" s="17" t="s">
        <v>269</v>
      </c>
      <c r="O19" s="17" t="s">
        <v>270</v>
      </c>
      <c r="P19" s="1" t="s">
        <v>238</v>
      </c>
      <c r="Q19" s="1" t="s">
        <v>20</v>
      </c>
      <c r="R19" s="1" t="s">
        <v>23</v>
      </c>
    </row>
    <row r="20" spans="1:18" ht="12" hidden="1" x14ac:dyDescent="0.2">
      <c r="A20" s="1" t="s">
        <v>17</v>
      </c>
      <c r="B20" s="1" t="s">
        <v>261</v>
      </c>
      <c r="C20" s="16" t="s">
        <v>262</v>
      </c>
      <c r="D20" s="17" t="s">
        <v>263</v>
      </c>
      <c r="E20" s="17" t="s">
        <v>274</v>
      </c>
      <c r="F20" s="17" t="s">
        <v>275</v>
      </c>
      <c r="G20" s="1"/>
      <c r="H20" s="17" t="s">
        <v>276</v>
      </c>
      <c r="I20" s="17" t="s">
        <v>264</v>
      </c>
      <c r="J20" s="17" t="s">
        <v>265</v>
      </c>
      <c r="K20" s="17" t="s">
        <v>266</v>
      </c>
      <c r="L20" s="17" t="s">
        <v>267</v>
      </c>
      <c r="M20" s="17" t="s">
        <v>268</v>
      </c>
      <c r="N20" s="17" t="s">
        <v>269</v>
      </c>
      <c r="O20" s="17" t="s">
        <v>270</v>
      </c>
      <c r="P20" s="1" t="s">
        <v>238</v>
      </c>
      <c r="Q20" s="1" t="s">
        <v>20</v>
      </c>
      <c r="R20" s="1" t="s">
        <v>23</v>
      </c>
    </row>
    <row r="21" spans="1:18" ht="12" hidden="1" x14ac:dyDescent="0.2">
      <c r="A21" s="1" t="s">
        <v>17</v>
      </c>
      <c r="B21" s="1" t="s">
        <v>254</v>
      </c>
      <c r="C21" s="16" t="s">
        <v>262</v>
      </c>
      <c r="D21" s="17" t="s">
        <v>263</v>
      </c>
      <c r="E21" s="17" t="s">
        <v>274</v>
      </c>
      <c r="F21" s="17" t="s">
        <v>275</v>
      </c>
      <c r="G21" s="1"/>
      <c r="H21" s="17" t="s">
        <v>276</v>
      </c>
      <c r="I21" s="17" t="s">
        <v>264</v>
      </c>
      <c r="J21" s="17" t="s">
        <v>265</v>
      </c>
      <c r="K21" s="17" t="s">
        <v>266</v>
      </c>
      <c r="L21" s="17" t="s">
        <v>267</v>
      </c>
      <c r="M21" s="17" t="s">
        <v>268</v>
      </c>
      <c r="N21" s="17" t="s">
        <v>269</v>
      </c>
      <c r="O21" s="17" t="s">
        <v>270</v>
      </c>
      <c r="P21" s="1" t="s">
        <v>238</v>
      </c>
      <c r="Q21" s="1" t="s">
        <v>20</v>
      </c>
      <c r="R21" s="1" t="s">
        <v>23</v>
      </c>
    </row>
    <row r="22" spans="1:18" ht="12" hidden="1" x14ac:dyDescent="0.2">
      <c r="A22" s="1" t="s">
        <v>17</v>
      </c>
      <c r="B22" s="1" t="s">
        <v>240</v>
      </c>
      <c r="C22" s="3" t="s">
        <v>32</v>
      </c>
      <c r="D22" s="1" t="s">
        <v>33</v>
      </c>
      <c r="E22" s="1" t="s">
        <v>218</v>
      </c>
      <c r="F22" s="1">
        <v>1</v>
      </c>
      <c r="G22" s="1"/>
      <c r="H22" s="1">
        <v>28108</v>
      </c>
      <c r="I22" s="1" t="s">
        <v>34</v>
      </c>
      <c r="J22" s="1" t="s">
        <v>21</v>
      </c>
      <c r="K22" s="1" t="s">
        <v>35</v>
      </c>
      <c r="L22" s="1" t="s">
        <v>36</v>
      </c>
      <c r="M22" s="1" t="s">
        <v>3</v>
      </c>
      <c r="N22" s="1" t="s">
        <v>4</v>
      </c>
      <c r="O22" s="1" t="s">
        <v>21</v>
      </c>
      <c r="P22" s="1" t="s">
        <v>238</v>
      </c>
      <c r="Q22" s="1" t="s">
        <v>20</v>
      </c>
      <c r="R22" s="1" t="s">
        <v>23</v>
      </c>
    </row>
    <row r="23" spans="1:18" ht="12" hidden="1" x14ac:dyDescent="0.2">
      <c r="A23" s="1" t="s">
        <v>17</v>
      </c>
      <c r="B23" s="1" t="s">
        <v>241</v>
      </c>
      <c r="C23" s="3" t="s">
        <v>37</v>
      </c>
      <c r="D23" s="1" t="s">
        <v>38</v>
      </c>
      <c r="E23" s="1"/>
      <c r="F23" s="1" t="s">
        <v>39</v>
      </c>
      <c r="G23" s="1"/>
      <c r="H23" s="1">
        <v>100</v>
      </c>
      <c r="I23" s="1" t="s">
        <v>40</v>
      </c>
      <c r="J23" s="1" t="s">
        <v>21</v>
      </c>
      <c r="K23" s="1" t="s">
        <v>41</v>
      </c>
      <c r="L23" s="1" t="s">
        <v>42</v>
      </c>
      <c r="M23" s="1" t="s">
        <v>3</v>
      </c>
      <c r="N23" s="1" t="s">
        <v>4</v>
      </c>
      <c r="O23" s="1" t="s">
        <v>21</v>
      </c>
      <c r="P23" s="1" t="s">
        <v>238</v>
      </c>
      <c r="Q23" s="1" t="s">
        <v>20</v>
      </c>
      <c r="R23" s="1" t="s">
        <v>23</v>
      </c>
    </row>
    <row r="24" spans="1:18" ht="12" hidden="1" x14ac:dyDescent="0.2">
      <c r="A24" s="1" t="s">
        <v>17</v>
      </c>
      <c r="B24" s="1" t="s">
        <v>248</v>
      </c>
      <c r="C24" s="3" t="s">
        <v>43</v>
      </c>
      <c r="D24" s="1" t="s">
        <v>44</v>
      </c>
      <c r="E24" s="1"/>
      <c r="F24" s="1" t="s">
        <v>45</v>
      </c>
      <c r="G24" s="1"/>
      <c r="H24" s="1">
        <v>92120</v>
      </c>
      <c r="I24" s="1" t="s">
        <v>46</v>
      </c>
      <c r="J24" s="1" t="s">
        <v>21</v>
      </c>
      <c r="K24" s="1" t="s">
        <v>47</v>
      </c>
      <c r="L24" s="1" t="s">
        <v>48</v>
      </c>
      <c r="M24" s="1" t="s">
        <v>3</v>
      </c>
      <c r="N24" s="1" t="s">
        <v>4</v>
      </c>
      <c r="O24" s="1" t="s">
        <v>21</v>
      </c>
      <c r="P24" s="1" t="s">
        <v>238</v>
      </c>
      <c r="Q24" s="1" t="s">
        <v>20</v>
      </c>
      <c r="R24" s="1" t="s">
        <v>23</v>
      </c>
    </row>
    <row r="25" spans="1:18" ht="12" hidden="1" x14ac:dyDescent="0.2">
      <c r="A25" s="1" t="s">
        <v>17</v>
      </c>
      <c r="B25" s="1" t="s">
        <v>235</v>
      </c>
      <c r="C25" s="3" t="s">
        <v>49</v>
      </c>
      <c r="D25" s="1" t="s">
        <v>50</v>
      </c>
      <c r="E25" s="1"/>
      <c r="F25" s="1">
        <v>169</v>
      </c>
      <c r="G25" s="1"/>
      <c r="H25" s="1" t="s">
        <v>51</v>
      </c>
      <c r="I25" s="1" t="s">
        <v>52</v>
      </c>
      <c r="J25" s="1" t="s">
        <v>21</v>
      </c>
      <c r="K25" s="1" t="s">
        <v>53</v>
      </c>
      <c r="L25" s="1" t="s">
        <v>54</v>
      </c>
      <c r="M25" s="1" t="s">
        <v>3</v>
      </c>
      <c r="N25" s="1" t="s">
        <v>4</v>
      </c>
      <c r="O25" s="1" t="s">
        <v>21</v>
      </c>
      <c r="P25" s="1" t="s">
        <v>238</v>
      </c>
      <c r="Q25" s="1" t="s">
        <v>20</v>
      </c>
      <c r="R25" s="1" t="s">
        <v>23</v>
      </c>
    </row>
    <row r="26" spans="1:18" ht="12" hidden="1" x14ac:dyDescent="0.2">
      <c r="A26" s="1" t="s">
        <v>17</v>
      </c>
      <c r="B26" s="1" t="s">
        <v>242</v>
      </c>
      <c r="C26" s="3" t="s">
        <v>55</v>
      </c>
      <c r="D26" s="1" t="s">
        <v>50</v>
      </c>
      <c r="E26" s="1"/>
      <c r="F26" s="1">
        <v>169</v>
      </c>
      <c r="G26" s="1"/>
      <c r="H26" s="1" t="s">
        <v>51</v>
      </c>
      <c r="I26" s="1" t="s">
        <v>52</v>
      </c>
      <c r="J26" s="1" t="s">
        <v>21</v>
      </c>
      <c r="K26" s="1" t="s">
        <v>53</v>
      </c>
      <c r="L26" s="1" t="s">
        <v>54</v>
      </c>
      <c r="M26" s="1" t="s">
        <v>3</v>
      </c>
      <c r="N26" s="1" t="s">
        <v>4</v>
      </c>
      <c r="O26" s="1" t="s">
        <v>21</v>
      </c>
      <c r="P26" s="1" t="s">
        <v>238</v>
      </c>
      <c r="Q26" s="1" t="s">
        <v>20</v>
      </c>
      <c r="R26" s="1" t="s">
        <v>23</v>
      </c>
    </row>
    <row r="27" spans="1:18" ht="12" hidden="1" x14ac:dyDescent="0.2">
      <c r="A27" s="1" t="s">
        <v>17</v>
      </c>
      <c r="B27" s="1" t="s">
        <v>243</v>
      </c>
      <c r="C27" s="3" t="s">
        <v>56</v>
      </c>
      <c r="D27" s="1" t="s">
        <v>57</v>
      </c>
      <c r="E27" s="1"/>
      <c r="F27" s="1">
        <v>38</v>
      </c>
      <c r="G27" s="1" t="s">
        <v>58</v>
      </c>
      <c r="H27" s="1">
        <v>20154</v>
      </c>
      <c r="I27" s="1" t="s">
        <v>59</v>
      </c>
      <c r="J27" s="1" t="s">
        <v>21</v>
      </c>
      <c r="K27" s="1" t="s">
        <v>60</v>
      </c>
      <c r="L27" s="1" t="s">
        <v>61</v>
      </c>
      <c r="M27" s="1" t="s">
        <v>3</v>
      </c>
      <c r="N27" s="1" t="s">
        <v>4</v>
      </c>
      <c r="O27" s="1" t="s">
        <v>21</v>
      </c>
      <c r="P27" s="1" t="s">
        <v>238</v>
      </c>
      <c r="Q27" s="1" t="s">
        <v>20</v>
      </c>
      <c r="R27" s="1" t="s">
        <v>23</v>
      </c>
    </row>
    <row r="28" spans="1:18" ht="12" hidden="1" x14ac:dyDescent="0.2">
      <c r="A28" s="1" t="s">
        <v>17</v>
      </c>
      <c r="B28" s="1" t="s">
        <v>3</v>
      </c>
      <c r="C28" s="3" t="s">
        <v>66</v>
      </c>
      <c r="D28" s="1" t="s">
        <v>18</v>
      </c>
      <c r="E28" s="1"/>
      <c r="F28" s="1">
        <v>114</v>
      </c>
      <c r="G28" s="1"/>
      <c r="H28" s="1" t="s">
        <v>19</v>
      </c>
      <c r="I28" s="1" t="s">
        <v>20</v>
      </c>
      <c r="J28" s="1" t="s">
        <v>21</v>
      </c>
      <c r="K28" s="1" t="s">
        <v>22</v>
      </c>
      <c r="L28" s="1" t="s">
        <v>23</v>
      </c>
      <c r="M28" s="1" t="s">
        <v>3</v>
      </c>
      <c r="N28" s="1" t="s">
        <v>4</v>
      </c>
      <c r="O28" s="1" t="s">
        <v>21</v>
      </c>
      <c r="P28" s="1" t="s">
        <v>238</v>
      </c>
      <c r="Q28" s="1" t="s">
        <v>20</v>
      </c>
      <c r="R28" s="1" t="s">
        <v>23</v>
      </c>
    </row>
    <row r="29" spans="1:18" ht="12" hidden="1" x14ac:dyDescent="0.2">
      <c r="A29" s="1" t="s">
        <v>17</v>
      </c>
      <c r="B29" s="1" t="s">
        <v>244</v>
      </c>
      <c r="C29" s="3" t="s">
        <v>69</v>
      </c>
      <c r="D29" s="1" t="s">
        <v>64</v>
      </c>
      <c r="E29" s="1"/>
      <c r="F29" s="1">
        <v>35</v>
      </c>
      <c r="G29" s="1"/>
      <c r="H29" s="1" t="s">
        <v>65</v>
      </c>
      <c r="I29" s="1" t="s">
        <v>20</v>
      </c>
      <c r="J29" s="1" t="s">
        <v>21</v>
      </c>
      <c r="K29" s="1" t="s">
        <v>22</v>
      </c>
      <c r="L29" s="1" t="s">
        <v>23</v>
      </c>
      <c r="M29" s="1" t="s">
        <v>3</v>
      </c>
      <c r="N29" s="1" t="s">
        <v>4</v>
      </c>
      <c r="O29" s="1" t="s">
        <v>21</v>
      </c>
      <c r="P29" s="1" t="s">
        <v>238</v>
      </c>
      <c r="Q29" s="1" t="s">
        <v>20</v>
      </c>
      <c r="R29" s="1" t="s">
        <v>23</v>
      </c>
    </row>
    <row r="30" spans="1:18" ht="12" hidden="1" x14ac:dyDescent="0.2">
      <c r="A30" s="1" t="s">
        <v>17</v>
      </c>
      <c r="B30" s="1" t="s">
        <v>245</v>
      </c>
      <c r="C30" s="3" t="s">
        <v>70</v>
      </c>
      <c r="D30" s="1" t="s">
        <v>71</v>
      </c>
      <c r="E30" s="1"/>
      <c r="F30" s="1" t="s">
        <v>72</v>
      </c>
      <c r="G30" s="1"/>
      <c r="H30" s="1" t="s">
        <v>73</v>
      </c>
      <c r="I30" s="1" t="s">
        <v>74</v>
      </c>
      <c r="J30" s="1" t="s">
        <v>21</v>
      </c>
      <c r="K30" s="1" t="s">
        <v>75</v>
      </c>
      <c r="L30" s="1" t="s">
        <v>76</v>
      </c>
      <c r="M30" s="1" t="s">
        <v>3</v>
      </c>
      <c r="N30" s="1" t="s">
        <v>4</v>
      </c>
      <c r="O30" s="1" t="s">
        <v>21</v>
      </c>
      <c r="P30" s="1" t="s">
        <v>238</v>
      </c>
      <c r="Q30" s="1" t="s">
        <v>20</v>
      </c>
      <c r="R30" s="1" t="s">
        <v>23</v>
      </c>
    </row>
    <row r="31" spans="1:18" ht="12" hidden="1" x14ac:dyDescent="0.2">
      <c r="A31" s="1" t="s">
        <v>17</v>
      </c>
      <c r="B31" s="1" t="s">
        <v>246</v>
      </c>
      <c r="C31" s="3" t="s">
        <v>77</v>
      </c>
      <c r="D31" s="1" t="s">
        <v>78</v>
      </c>
      <c r="E31" s="1"/>
      <c r="F31" s="1">
        <v>135</v>
      </c>
      <c r="G31" s="1" t="s">
        <v>79</v>
      </c>
      <c r="H31" s="1" t="s">
        <v>80</v>
      </c>
      <c r="I31" s="1" t="s">
        <v>81</v>
      </c>
      <c r="J31" s="1" t="s">
        <v>21</v>
      </c>
      <c r="K31" s="1" t="s">
        <v>82</v>
      </c>
      <c r="L31" s="1" t="s">
        <v>83</v>
      </c>
      <c r="M31" s="1" t="s">
        <v>3</v>
      </c>
      <c r="N31" s="1" t="s">
        <v>4</v>
      </c>
      <c r="O31" s="1" t="s">
        <v>21</v>
      </c>
      <c r="P31" s="1" t="s">
        <v>238</v>
      </c>
      <c r="Q31" s="1" t="s">
        <v>20</v>
      </c>
      <c r="R31" s="1" t="s">
        <v>23</v>
      </c>
    </row>
    <row r="32" spans="1:18" ht="12" hidden="1" x14ac:dyDescent="0.2">
      <c r="A32" s="1" t="s">
        <v>17</v>
      </c>
      <c r="B32" s="1" t="s">
        <v>229</v>
      </c>
      <c r="C32" s="3" t="s">
        <v>94</v>
      </c>
      <c r="D32" s="1" t="s">
        <v>95</v>
      </c>
      <c r="E32" s="1"/>
      <c r="F32" s="1">
        <v>33</v>
      </c>
      <c r="G32" s="1"/>
      <c r="H32" s="1">
        <v>484</v>
      </c>
      <c r="I32" s="1" t="s">
        <v>96</v>
      </c>
      <c r="J32" s="1" t="s">
        <v>21</v>
      </c>
      <c r="K32" s="1" t="s">
        <v>97</v>
      </c>
      <c r="L32" s="1" t="s">
        <v>98</v>
      </c>
      <c r="M32" s="1" t="s">
        <v>3</v>
      </c>
      <c r="N32" s="1" t="s">
        <v>4</v>
      </c>
      <c r="O32" s="1" t="s">
        <v>21</v>
      </c>
      <c r="P32" s="1" t="s">
        <v>238</v>
      </c>
      <c r="Q32" s="1" t="s">
        <v>20</v>
      </c>
      <c r="R32" s="1" t="s">
        <v>23</v>
      </c>
    </row>
    <row r="33" spans="1:18" ht="12" hidden="1" x14ac:dyDescent="0.2">
      <c r="A33" s="1" t="s">
        <v>17</v>
      </c>
      <c r="B33" s="1" t="s">
        <v>230</v>
      </c>
      <c r="C33" s="3" t="s">
        <v>99</v>
      </c>
      <c r="D33" s="1" t="s">
        <v>100</v>
      </c>
      <c r="E33" s="1"/>
      <c r="F33" s="1"/>
      <c r="G33" s="1"/>
      <c r="H33" s="1">
        <v>1140</v>
      </c>
      <c r="I33" s="1" t="s">
        <v>101</v>
      </c>
      <c r="J33" s="1" t="s">
        <v>21</v>
      </c>
      <c r="K33" s="1" t="s">
        <v>102</v>
      </c>
      <c r="L33" s="1" t="s">
        <v>103</v>
      </c>
      <c r="M33" s="1" t="s">
        <v>3</v>
      </c>
      <c r="N33" s="1" t="s">
        <v>4</v>
      </c>
      <c r="O33" s="1" t="s">
        <v>21</v>
      </c>
      <c r="P33" s="1" t="s">
        <v>238</v>
      </c>
      <c r="Q33" s="1" t="s">
        <v>20</v>
      </c>
      <c r="R33" s="1" t="s">
        <v>23</v>
      </c>
    </row>
    <row r="34" spans="1:18" ht="12" hidden="1" x14ac:dyDescent="0.2">
      <c r="A34" s="1" t="s">
        <v>17</v>
      </c>
      <c r="B34" s="1" t="s">
        <v>231</v>
      </c>
      <c r="C34" s="3">
        <v>8500321911</v>
      </c>
      <c r="D34" s="1" t="s">
        <v>104</v>
      </c>
      <c r="E34" s="1" t="s">
        <v>219</v>
      </c>
      <c r="F34" s="1">
        <v>6</v>
      </c>
      <c r="G34" s="1"/>
      <c r="H34" s="1">
        <v>34746</v>
      </c>
      <c r="I34" s="1" t="s">
        <v>105</v>
      </c>
      <c r="J34" s="1" t="s">
        <v>21</v>
      </c>
      <c r="K34" s="1" t="s">
        <v>106</v>
      </c>
      <c r="L34" s="1" t="s">
        <v>107</v>
      </c>
      <c r="M34" s="1" t="s">
        <v>3</v>
      </c>
      <c r="N34" s="1" t="s">
        <v>4</v>
      </c>
      <c r="O34" s="1" t="s">
        <v>21</v>
      </c>
      <c r="P34" s="1" t="s">
        <v>238</v>
      </c>
      <c r="Q34" s="1" t="s">
        <v>20</v>
      </c>
      <c r="R34" s="1" t="s">
        <v>23</v>
      </c>
    </row>
    <row r="35" spans="1:18" ht="12" hidden="1" x14ac:dyDescent="0.2">
      <c r="A35" s="1" t="s">
        <v>17</v>
      </c>
      <c r="B35" s="1" t="s">
        <v>236</v>
      </c>
      <c r="C35" s="3">
        <v>4540249325</v>
      </c>
      <c r="D35" s="1" t="s">
        <v>108</v>
      </c>
      <c r="E35" s="1" t="s">
        <v>220</v>
      </c>
      <c r="F35" s="1"/>
      <c r="G35" s="1"/>
      <c r="H35" s="1">
        <v>2086</v>
      </c>
      <c r="I35" s="1" t="s">
        <v>109</v>
      </c>
      <c r="J35" s="1" t="s">
        <v>21</v>
      </c>
      <c r="K35" s="1" t="s">
        <v>110</v>
      </c>
      <c r="L35" s="1" t="s">
        <v>111</v>
      </c>
      <c r="M35" s="1" t="s">
        <v>3</v>
      </c>
      <c r="N35" s="1" t="s">
        <v>4</v>
      </c>
      <c r="O35" s="1" t="s">
        <v>21</v>
      </c>
      <c r="P35" s="1" t="s">
        <v>238</v>
      </c>
      <c r="Q35" s="1" t="s">
        <v>20</v>
      </c>
      <c r="R35" s="1" t="s">
        <v>23</v>
      </c>
    </row>
    <row r="36" spans="1:18" ht="12" hidden="1" x14ac:dyDescent="0.2">
      <c r="A36" s="1" t="s">
        <v>17</v>
      </c>
      <c r="B36" s="1" t="s">
        <v>232</v>
      </c>
      <c r="C36" s="5" t="s">
        <v>123</v>
      </c>
      <c r="D36" s="1" t="s">
        <v>124</v>
      </c>
      <c r="E36" s="1"/>
      <c r="F36" s="1">
        <v>53</v>
      </c>
      <c r="G36" s="1"/>
      <c r="H36" s="1"/>
      <c r="I36" s="1" t="s">
        <v>125</v>
      </c>
      <c r="J36" s="1" t="s">
        <v>21</v>
      </c>
      <c r="K36" s="1" t="s">
        <v>126</v>
      </c>
      <c r="L36" s="1" t="s">
        <v>127</v>
      </c>
      <c r="M36" s="1" t="s">
        <v>3</v>
      </c>
      <c r="N36" s="1" t="s">
        <v>4</v>
      </c>
      <c r="O36" s="1" t="s">
        <v>21</v>
      </c>
      <c r="P36" s="1" t="s">
        <v>238</v>
      </c>
      <c r="Q36" s="1" t="s">
        <v>20</v>
      </c>
      <c r="R36" s="1" t="s">
        <v>23</v>
      </c>
    </row>
    <row r="37" spans="1:18" ht="12" hidden="1" x14ac:dyDescent="0.2">
      <c r="A37" s="1" t="s">
        <v>17</v>
      </c>
      <c r="B37" s="1" t="s">
        <v>131</v>
      </c>
      <c r="C37" s="3" t="s">
        <v>132</v>
      </c>
      <c r="D37" s="1" t="s">
        <v>133</v>
      </c>
      <c r="E37" s="1"/>
      <c r="F37" s="1">
        <v>1</v>
      </c>
      <c r="G37" s="1"/>
      <c r="H37" s="1" t="s">
        <v>134</v>
      </c>
      <c r="I37" s="1" t="s">
        <v>135</v>
      </c>
      <c r="J37" s="1" t="s">
        <v>21</v>
      </c>
      <c r="K37" s="1" t="s">
        <v>22</v>
      </c>
      <c r="L37" s="1" t="s">
        <v>23</v>
      </c>
      <c r="M37" s="1" t="s">
        <v>3</v>
      </c>
      <c r="N37" s="1" t="s">
        <v>4</v>
      </c>
      <c r="O37" s="1" t="s">
        <v>21</v>
      </c>
      <c r="P37" s="1" t="s">
        <v>238</v>
      </c>
      <c r="Q37" s="1" t="s">
        <v>20</v>
      </c>
      <c r="R37" s="1" t="s">
        <v>23</v>
      </c>
    </row>
    <row r="38" spans="1:18" ht="12" hidden="1" x14ac:dyDescent="0.2">
      <c r="A38" s="1" t="s">
        <v>17</v>
      </c>
      <c r="B38" s="1" t="s">
        <v>136</v>
      </c>
      <c r="C38" s="3" t="s">
        <v>137</v>
      </c>
      <c r="D38" s="1" t="s">
        <v>133</v>
      </c>
      <c r="E38" s="1"/>
      <c r="F38" s="1">
        <v>1</v>
      </c>
      <c r="G38" s="1"/>
      <c r="H38" s="1" t="s">
        <v>134</v>
      </c>
      <c r="I38" s="1" t="s">
        <v>135</v>
      </c>
      <c r="J38" s="1" t="s">
        <v>21</v>
      </c>
      <c r="K38" s="1" t="s">
        <v>22</v>
      </c>
      <c r="L38" s="1" t="s">
        <v>23</v>
      </c>
      <c r="M38" s="1" t="s">
        <v>3</v>
      </c>
      <c r="N38" s="1" t="s">
        <v>4</v>
      </c>
      <c r="O38" s="1" t="s">
        <v>21</v>
      </c>
      <c r="P38" s="1" t="s">
        <v>238</v>
      </c>
      <c r="Q38" s="1" t="s">
        <v>20</v>
      </c>
      <c r="R38" s="1" t="s">
        <v>23</v>
      </c>
    </row>
    <row r="39" spans="1:18" ht="12" hidden="1" x14ac:dyDescent="0.2">
      <c r="A39" s="1" t="s">
        <v>17</v>
      </c>
      <c r="B39" s="1" t="s">
        <v>175</v>
      </c>
      <c r="C39" s="6" t="s">
        <v>176</v>
      </c>
      <c r="D39" s="1" t="s">
        <v>177</v>
      </c>
      <c r="E39" s="1"/>
      <c r="F39" s="1">
        <v>1</v>
      </c>
      <c r="G39" s="1"/>
      <c r="H39" s="1">
        <v>31177</v>
      </c>
      <c r="I39" s="1" t="s">
        <v>178</v>
      </c>
      <c r="J39" s="1" t="s">
        <v>21</v>
      </c>
      <c r="K39" s="1" t="s">
        <v>30</v>
      </c>
      <c r="L39" s="1" t="s">
        <v>31</v>
      </c>
      <c r="M39" s="1" t="s">
        <v>3</v>
      </c>
      <c r="N39" s="1" t="s">
        <v>4</v>
      </c>
      <c r="O39" s="1" t="s">
        <v>21</v>
      </c>
      <c r="P39" s="1" t="s">
        <v>238</v>
      </c>
      <c r="Q39" s="1" t="s">
        <v>20</v>
      </c>
      <c r="R39" s="1" t="s">
        <v>23</v>
      </c>
    </row>
    <row r="40" spans="1:18" ht="12" hidden="1" x14ac:dyDescent="0.2">
      <c r="A40" s="1" t="s">
        <v>17</v>
      </c>
      <c r="B40" s="1" t="s">
        <v>192</v>
      </c>
      <c r="C40" s="6" t="s">
        <v>193</v>
      </c>
      <c r="D40" s="1" t="s">
        <v>194</v>
      </c>
      <c r="E40" s="1"/>
      <c r="F40" s="1">
        <v>4</v>
      </c>
      <c r="G40" s="1" t="s">
        <v>195</v>
      </c>
      <c r="H40" s="1">
        <v>9050</v>
      </c>
      <c r="I40" s="1" t="s">
        <v>196</v>
      </c>
      <c r="J40" s="1" t="s">
        <v>21</v>
      </c>
      <c r="K40" s="1" t="s">
        <v>197</v>
      </c>
      <c r="L40" s="1" t="s">
        <v>198</v>
      </c>
      <c r="M40" s="1" t="s">
        <v>3</v>
      </c>
      <c r="N40" s="1" t="s">
        <v>4</v>
      </c>
      <c r="O40" s="1" t="s">
        <v>21</v>
      </c>
      <c r="P40" s="1" t="s">
        <v>238</v>
      </c>
      <c r="Q40" s="1" t="s">
        <v>20</v>
      </c>
      <c r="R40" s="1" t="s">
        <v>23</v>
      </c>
    </row>
    <row r="41" spans="1:18" ht="12" hidden="1" x14ac:dyDescent="0.2">
      <c r="A41" s="1" t="s">
        <v>17</v>
      </c>
      <c r="B41" s="1" t="s">
        <v>199</v>
      </c>
      <c r="C41" s="6" t="s">
        <v>200</v>
      </c>
      <c r="D41" s="1" t="s">
        <v>201</v>
      </c>
      <c r="E41" s="1"/>
      <c r="F41" s="1">
        <v>48</v>
      </c>
      <c r="G41" s="1"/>
      <c r="H41" s="1" t="s">
        <v>202</v>
      </c>
      <c r="I41" s="1" t="s">
        <v>203</v>
      </c>
      <c r="J41" s="1" t="s">
        <v>21</v>
      </c>
      <c r="K41" s="1" t="s">
        <v>22</v>
      </c>
      <c r="L41" s="1" t="s">
        <v>23</v>
      </c>
      <c r="M41" s="1" t="s">
        <v>3</v>
      </c>
      <c r="N41" s="1" t="s">
        <v>4</v>
      </c>
      <c r="O41" s="1" t="s">
        <v>21</v>
      </c>
      <c r="P41" s="1" t="s">
        <v>238</v>
      </c>
      <c r="Q41" s="1" t="s">
        <v>20</v>
      </c>
      <c r="R41" s="1" t="s">
        <v>23</v>
      </c>
    </row>
    <row r="42" spans="1:18" ht="12" hidden="1" x14ac:dyDescent="0.2">
      <c r="A42" s="1" t="s">
        <v>24</v>
      </c>
      <c r="B42" s="1" t="s">
        <v>247</v>
      </c>
      <c r="C42" s="2"/>
      <c r="D42" s="1" t="s">
        <v>25</v>
      </c>
      <c r="E42" s="1"/>
      <c r="F42" s="1"/>
      <c r="G42" s="1"/>
      <c r="H42" s="1" t="s">
        <v>26</v>
      </c>
      <c r="I42" s="1" t="s">
        <v>27</v>
      </c>
      <c r="J42" s="1"/>
      <c r="K42" s="1" t="s">
        <v>28</v>
      </c>
      <c r="L42" s="1" t="s">
        <v>29</v>
      </c>
      <c r="M42" s="1"/>
      <c r="N42" s="1"/>
      <c r="O42" s="1"/>
      <c r="P42" s="1"/>
      <c r="Q42" s="1"/>
      <c r="R42" s="1"/>
    </row>
    <row r="43" spans="1:18" ht="12" hidden="1" x14ac:dyDescent="0.2">
      <c r="A43" s="1" t="s">
        <v>24</v>
      </c>
      <c r="B43" s="1" t="s">
        <v>90</v>
      </c>
      <c r="C43" s="2"/>
      <c r="D43" s="1" t="s">
        <v>91</v>
      </c>
      <c r="E43" s="1"/>
      <c r="F43" s="1"/>
      <c r="G43" s="1"/>
      <c r="H43" s="1">
        <v>1742</v>
      </c>
      <c r="I43" s="1" t="s">
        <v>92</v>
      </c>
      <c r="J43" s="1"/>
      <c r="K43" s="1" t="s">
        <v>24</v>
      </c>
      <c r="L43" s="1" t="s">
        <v>93</v>
      </c>
      <c r="M43" s="1"/>
      <c r="N43" s="1"/>
      <c r="O43" s="1"/>
      <c r="P43" s="1"/>
      <c r="Q43" s="1"/>
      <c r="R43" s="1"/>
    </row>
    <row r="44" spans="1:18" ht="12" hidden="1" x14ac:dyDescent="0.2">
      <c r="A44" s="1" t="s">
        <v>24</v>
      </c>
      <c r="B44" s="1" t="s">
        <v>186</v>
      </c>
      <c r="C44" s="2"/>
      <c r="D44" s="1" t="s">
        <v>187</v>
      </c>
      <c r="E44" s="1"/>
      <c r="F44" s="1">
        <v>98</v>
      </c>
      <c r="G44" s="1"/>
      <c r="H44" s="1" t="s">
        <v>188</v>
      </c>
      <c r="I44" s="1" t="s">
        <v>189</v>
      </c>
      <c r="J44" s="1"/>
      <c r="K44" s="1" t="s">
        <v>190</v>
      </c>
      <c r="L44" s="1" t="s">
        <v>191</v>
      </c>
      <c r="M44" s="1"/>
      <c r="N44" s="1"/>
      <c r="O44" s="1"/>
      <c r="P44" s="1"/>
      <c r="Q44" s="1"/>
      <c r="R44" s="1"/>
    </row>
    <row r="45" spans="1:18" ht="12" hidden="1" x14ac:dyDescent="0.2">
      <c r="A45" s="1" t="s">
        <v>24</v>
      </c>
      <c r="B45" s="1" t="s">
        <v>204</v>
      </c>
      <c r="C45" s="2"/>
      <c r="D45" s="1" t="s">
        <v>205</v>
      </c>
      <c r="E45" s="1"/>
      <c r="F45" s="1"/>
      <c r="G45" s="1"/>
      <c r="H45" s="1" t="s">
        <v>206</v>
      </c>
      <c r="I45" s="1" t="s">
        <v>207</v>
      </c>
      <c r="J45" s="1"/>
      <c r="K45" s="1" t="s">
        <v>24</v>
      </c>
      <c r="L45" s="1" t="s">
        <v>93</v>
      </c>
      <c r="M45" s="1"/>
      <c r="N45" s="1"/>
      <c r="O45" s="1"/>
      <c r="P45" s="1"/>
      <c r="Q45" s="1"/>
      <c r="R45" s="1"/>
    </row>
    <row r="46" spans="1:18" ht="12" hidden="1" x14ac:dyDescent="0.2">
      <c r="A46" s="1" t="s">
        <v>24</v>
      </c>
      <c r="B46" s="1" t="s">
        <v>208</v>
      </c>
      <c r="C46" s="2"/>
      <c r="D46" s="1" t="s">
        <v>209</v>
      </c>
      <c r="E46" s="1"/>
      <c r="F46" s="1"/>
      <c r="G46" s="1"/>
      <c r="H46" s="1">
        <v>11000</v>
      </c>
      <c r="I46" s="1" t="s">
        <v>210</v>
      </c>
      <c r="J46" s="1"/>
      <c r="K46" s="1" t="s">
        <v>211</v>
      </c>
      <c r="L46" s="1" t="s">
        <v>212</v>
      </c>
      <c r="M46" s="1"/>
      <c r="N46" s="1"/>
      <c r="O46" s="1"/>
      <c r="P46" s="1"/>
      <c r="Q46" s="1"/>
      <c r="R46" s="1"/>
    </row>
    <row r="47" spans="1:18" ht="12" hidden="1" x14ac:dyDescent="0.2">
      <c r="A47" s="1" t="s">
        <v>24</v>
      </c>
      <c r="B47" s="1" t="s">
        <v>213</v>
      </c>
      <c r="C47" s="2"/>
      <c r="D47" s="1" t="s">
        <v>205</v>
      </c>
      <c r="E47" s="1"/>
      <c r="F47" s="1"/>
      <c r="G47" s="1"/>
      <c r="H47" s="1" t="s">
        <v>206</v>
      </c>
      <c r="I47" s="1" t="s">
        <v>207</v>
      </c>
      <c r="J47" s="1"/>
      <c r="K47" s="1" t="s">
        <v>24</v>
      </c>
      <c r="L47" s="1" t="s">
        <v>93</v>
      </c>
      <c r="M47" s="1"/>
      <c r="N47" s="1"/>
      <c r="O47" s="1"/>
      <c r="P47" s="1"/>
      <c r="Q47" s="1"/>
      <c r="R47" s="1"/>
    </row>
    <row r="48" spans="1:18" ht="12" hidden="1" x14ac:dyDescent="0.2">
      <c r="A48" s="1"/>
      <c r="B48" s="1" t="s">
        <v>128</v>
      </c>
      <c r="C48" s="2"/>
      <c r="D48" s="1" t="s">
        <v>64</v>
      </c>
      <c r="E48" s="1"/>
      <c r="F48" s="1">
        <v>35</v>
      </c>
      <c r="G48" s="1"/>
      <c r="H48" s="1" t="s">
        <v>65</v>
      </c>
      <c r="I48" s="1" t="s">
        <v>20</v>
      </c>
      <c r="J48" s="1" t="s">
        <v>21</v>
      </c>
      <c r="K48" s="1" t="s">
        <v>22</v>
      </c>
      <c r="L48" s="1" t="s">
        <v>23</v>
      </c>
      <c r="M48" s="1" t="s">
        <v>3</v>
      </c>
      <c r="N48" s="1" t="s">
        <v>4</v>
      </c>
      <c r="O48" s="1" t="s">
        <v>21</v>
      </c>
      <c r="P48" s="1" t="s">
        <v>238</v>
      </c>
      <c r="Q48" s="1" t="s">
        <v>20</v>
      </c>
      <c r="R48" s="1" t="s">
        <v>23</v>
      </c>
    </row>
    <row r="49" spans="1:18" ht="12" hidden="1" x14ac:dyDescent="0.2">
      <c r="A49" s="1"/>
      <c r="B49" s="1" t="s">
        <v>129</v>
      </c>
      <c r="C49" s="2"/>
      <c r="D49" s="1" t="s">
        <v>64</v>
      </c>
      <c r="E49" s="1"/>
      <c r="F49" s="1">
        <v>35</v>
      </c>
      <c r="G49" s="1"/>
      <c r="H49" s="1" t="s">
        <v>65</v>
      </c>
      <c r="I49" s="1" t="s">
        <v>20</v>
      </c>
      <c r="J49" s="1" t="s">
        <v>21</v>
      </c>
      <c r="K49" s="1" t="s">
        <v>22</v>
      </c>
      <c r="L49" s="1" t="s">
        <v>23</v>
      </c>
      <c r="M49" s="1" t="s">
        <v>3</v>
      </c>
      <c r="N49" s="1" t="s">
        <v>4</v>
      </c>
      <c r="O49" s="1" t="s">
        <v>21</v>
      </c>
      <c r="P49" s="1" t="s">
        <v>238</v>
      </c>
      <c r="Q49" s="1" t="s">
        <v>20</v>
      </c>
      <c r="R49" s="1" t="s">
        <v>23</v>
      </c>
    </row>
    <row r="50" spans="1:18" ht="12" hidden="1" x14ac:dyDescent="0.2">
      <c r="A50" s="1"/>
      <c r="B50" s="1" t="s">
        <v>130</v>
      </c>
      <c r="C50" s="2"/>
      <c r="D50" s="1" t="s">
        <v>18</v>
      </c>
      <c r="E50" s="1"/>
      <c r="F50" s="1">
        <v>114</v>
      </c>
      <c r="G50" s="1"/>
      <c r="H50" s="1" t="s">
        <v>19</v>
      </c>
      <c r="I50" s="1" t="s">
        <v>20</v>
      </c>
      <c r="J50" s="1" t="s">
        <v>21</v>
      </c>
      <c r="K50" s="1" t="s">
        <v>22</v>
      </c>
      <c r="L50" s="1" t="s">
        <v>23</v>
      </c>
      <c r="M50" s="1" t="s">
        <v>3</v>
      </c>
      <c r="N50" s="1" t="s">
        <v>4</v>
      </c>
      <c r="O50" s="1" t="s">
        <v>21</v>
      </c>
      <c r="P50" s="1" t="s">
        <v>238</v>
      </c>
      <c r="Q50" s="1" t="s">
        <v>20</v>
      </c>
      <c r="R50" s="1" t="s">
        <v>23</v>
      </c>
    </row>
    <row r="51" spans="1:18" ht="12" hidden="1" x14ac:dyDescent="0.2">
      <c r="A51" s="1"/>
      <c r="B51" s="1" t="s">
        <v>138</v>
      </c>
      <c r="C51" s="2"/>
      <c r="D51" s="1"/>
      <c r="E51" s="1"/>
      <c r="F51" s="1"/>
      <c r="G51" s="1"/>
      <c r="H51" s="1"/>
      <c r="I51" s="1"/>
      <c r="J51" s="1" t="s">
        <v>21</v>
      </c>
      <c r="K51" s="1" t="s">
        <v>22</v>
      </c>
      <c r="L51" s="1" t="s">
        <v>23</v>
      </c>
      <c r="M51" s="1" t="s">
        <v>3</v>
      </c>
      <c r="N51" s="1" t="s">
        <v>4</v>
      </c>
      <c r="O51" s="1" t="s">
        <v>21</v>
      </c>
      <c r="P51" s="1" t="s">
        <v>238</v>
      </c>
      <c r="Q51" s="1" t="s">
        <v>20</v>
      </c>
      <c r="R51" s="1" t="s">
        <v>23</v>
      </c>
    </row>
    <row r="52" spans="1:18" ht="12" hidden="1" x14ac:dyDescent="0.2">
      <c r="A52" s="1"/>
      <c r="B52" s="1" t="s">
        <v>67</v>
      </c>
      <c r="C52" s="4" t="s">
        <v>68</v>
      </c>
      <c r="D52" s="1" t="s">
        <v>18</v>
      </c>
      <c r="E52" s="1"/>
      <c r="F52" s="1">
        <v>114</v>
      </c>
      <c r="G52" s="1"/>
      <c r="H52" s="1" t="s">
        <v>19</v>
      </c>
      <c r="I52" s="1" t="s">
        <v>20</v>
      </c>
      <c r="J52" s="1" t="s">
        <v>21</v>
      </c>
      <c r="K52" s="1" t="s">
        <v>22</v>
      </c>
      <c r="L52" s="1" t="s">
        <v>23</v>
      </c>
      <c r="M52" s="1" t="s">
        <v>3</v>
      </c>
      <c r="N52" s="1" t="s">
        <v>4</v>
      </c>
      <c r="O52" s="1" t="s">
        <v>21</v>
      </c>
      <c r="P52" s="1" t="s">
        <v>238</v>
      </c>
      <c r="Q52" s="1" t="s">
        <v>20</v>
      </c>
      <c r="R52" s="1" t="s">
        <v>23</v>
      </c>
    </row>
    <row r="53" spans="1:18" ht="12" hidden="1" x14ac:dyDescent="0.2">
      <c r="A53" s="1"/>
      <c r="B53" s="1" t="s">
        <v>62</v>
      </c>
      <c r="C53" s="3" t="s">
        <v>63</v>
      </c>
      <c r="D53" s="1" t="s">
        <v>64</v>
      </c>
      <c r="E53" s="1"/>
      <c r="F53" s="1">
        <v>35</v>
      </c>
      <c r="G53" s="1"/>
      <c r="H53" s="1" t="s">
        <v>65</v>
      </c>
      <c r="I53" s="1" t="s">
        <v>20</v>
      </c>
      <c r="J53" s="1" t="s">
        <v>21</v>
      </c>
      <c r="K53" s="1" t="s">
        <v>22</v>
      </c>
      <c r="L53" s="1" t="s">
        <v>23</v>
      </c>
      <c r="M53" s="1" t="s">
        <v>3</v>
      </c>
      <c r="N53" s="1" t="s">
        <v>4</v>
      </c>
      <c r="O53" s="1" t="s">
        <v>21</v>
      </c>
      <c r="P53" s="1" t="s">
        <v>238</v>
      </c>
      <c r="Q53" s="1" t="s">
        <v>20</v>
      </c>
      <c r="R53" s="1" t="s">
        <v>23</v>
      </c>
    </row>
    <row r="54" spans="1:18" hidden="1" x14ac:dyDescent="0.15"/>
    <row r="55" spans="1:18" hidden="1" x14ac:dyDescent="0.15"/>
    <row r="56" spans="1:18" hidden="1" x14ac:dyDescent="0.15"/>
    <row r="57" spans="1:18" hidden="1" x14ac:dyDescent="0.15"/>
    <row r="58" spans="1:18" hidden="1" x14ac:dyDescent="0.15"/>
    <row r="59" spans="1:18" hidden="1" x14ac:dyDescent="0.15"/>
    <row r="60" spans="1:18" ht="12" hidden="1" x14ac:dyDescent="0.2">
      <c r="B60" s="1" t="s">
        <v>249</v>
      </c>
    </row>
    <row r="61" spans="1:18" ht="12" hidden="1" x14ac:dyDescent="0.2">
      <c r="B61" s="1" t="s">
        <v>250</v>
      </c>
    </row>
    <row r="62" spans="1:18" ht="12" hidden="1" x14ac:dyDescent="0.2">
      <c r="B62" s="1" t="s">
        <v>251</v>
      </c>
    </row>
    <row r="63" spans="1:18" ht="12" hidden="1" x14ac:dyDescent="0.2">
      <c r="B63" s="1" t="s">
        <v>252</v>
      </c>
    </row>
    <row r="64" spans="1:18" ht="12" hidden="1" x14ac:dyDescent="0.2">
      <c r="B64" s="1" t="s">
        <v>253</v>
      </c>
    </row>
    <row r="65" spans="2:2" ht="12" hidden="1" x14ac:dyDescent="0.2">
      <c r="B65" s="1" t="s">
        <v>254</v>
      </c>
    </row>
    <row r="66" spans="2:2" hidden="1" x14ac:dyDescent="0.15"/>
    <row r="67" spans="2:2" hidden="1" x14ac:dyDescent="0.15"/>
  </sheetData>
  <sheetProtection password="DC67" sheet="1" objects="1" scenarios="1"/>
  <autoFilter ref="A1:R14">
    <sortState ref="A2:P53">
      <sortCondition ref="A1"/>
    </sortState>
  </autoFilter>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Invoice instruction form</vt:lpstr>
      <vt:lpstr>Lists</vt:lpstr>
      <vt:lpstr>'Invoice instruction form'!Print_Area</vt:lpstr>
    </vt:vector>
  </TitlesOfParts>
  <Company>TomTom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Koosman</dc:creator>
  <cp:lastModifiedBy>Shawna Cross</cp:lastModifiedBy>
  <cp:lastPrinted>2013-07-26T14:31:54Z</cp:lastPrinted>
  <dcterms:created xsi:type="dcterms:W3CDTF">2013-01-31T09:51:08Z</dcterms:created>
  <dcterms:modified xsi:type="dcterms:W3CDTF">2013-08-01T14:36:20Z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TomTom_light_invoicing_instructions_version_1.0.xlsx</vt:lpwstr>
  </property>
</Properties>
</file>